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C:\Users\m.shimojima\Desktop\★諸経費関係★\◆◆◆R2工事諸経費\03_R2調査票\03_空港調査票\201207版_修正\01_入力システム\"/>
    </mc:Choice>
  </mc:AlternateContent>
  <xr:revisionPtr revIDLastSave="0" documentId="13_ncr:1_{BBC32699-82A2-4565-A826-DF7F38317D66}" xr6:coauthVersionLast="45" xr6:coauthVersionMax="45" xr10:uidLastSave="{00000000-0000-0000-0000-000000000000}"/>
  <workbookProtection workbookAlgorithmName="SHA-512" workbookHashValue="GkKuCOMxzXNxFzglmjFuxg8FTjtk+5W1ZLXPBfCY3ybSzKv1k9ooG6PJuT0IR1GmK+6NfWlhlJOhv01H51B1sA==" workbookSaltValue="Vy2HvI7yg8+vCUGovbC1eg==" workbookSpinCount="100000" lockStructure="1"/>
  <bookViews>
    <workbookView xWindow="28680" yWindow="-120" windowWidth="29040" windowHeight="15840" tabRatio="565" xr2:uid="{00000000-000D-0000-FFFF-FFFF00000000}"/>
  </bookViews>
  <sheets>
    <sheet name="開始画面" sheetId="26" r:id="rId1"/>
    <sheet name="工事情報" sheetId="15" r:id="rId2"/>
    <sheet name="一般事項" sheetId="9" r:id="rId3"/>
    <sheet name="受注１" sheetId="23" r:id="rId4"/>
    <sheet name="受注２" sheetId="24" r:id="rId5"/>
    <sheet name="KKS" sheetId="25" state="hidden" r:id="rId6"/>
    <sheet name="基礎データ" sheetId="27" state="hidden" r:id="rId7"/>
  </sheets>
  <definedNames>
    <definedName name="_xlnm.Print_Area" localSheetId="2">一般事項!$B$1:$H$56</definedName>
    <definedName name="_xlnm.Print_Area" localSheetId="1">工事情報!$A$2:$H$57</definedName>
    <definedName name="_xlnm.Print_Area" localSheetId="3">受注１!$A$1:$N$62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1" i="24" l="1"/>
  <c r="O52" i="24"/>
  <c r="O70" i="24"/>
  <c r="O159" i="24" l="1"/>
  <c r="N121" i="24"/>
  <c r="M121" i="24"/>
  <c r="L121" i="24"/>
  <c r="L128" i="24"/>
  <c r="N122" i="24"/>
  <c r="M122" i="24"/>
  <c r="L122" i="24"/>
  <c r="O127" i="24"/>
  <c r="O126" i="24"/>
  <c r="O125" i="24"/>
  <c r="O124" i="24"/>
  <c r="O123" i="24"/>
  <c r="L26" i="24"/>
  <c r="L97" i="24"/>
  <c r="O103" i="24"/>
  <c r="L58" i="24"/>
  <c r="L60" i="24"/>
  <c r="O79" i="24"/>
  <c r="O115" i="24"/>
  <c r="O162" i="24" l="1"/>
  <c r="O161" i="24"/>
  <c r="O160" i="24"/>
  <c r="M128" i="24"/>
  <c r="N128" i="24"/>
  <c r="O131" i="24"/>
  <c r="O119" i="24"/>
  <c r="O118" i="24"/>
  <c r="N97" i="24"/>
  <c r="M97" i="24"/>
  <c r="O107" i="24"/>
  <c r="O106" i="24"/>
  <c r="N88" i="24"/>
  <c r="M88" i="24"/>
  <c r="L88" i="24"/>
  <c r="O95" i="24"/>
  <c r="O84" i="24"/>
  <c r="O83" i="24"/>
  <c r="N54" i="24" l="1"/>
  <c r="M54" i="24"/>
  <c r="L54" i="24"/>
  <c r="N60" i="24"/>
  <c r="N58" i="24" s="1"/>
  <c r="N26" i="24" s="1"/>
  <c r="M60" i="24"/>
  <c r="M58" i="24" s="1"/>
  <c r="N85" i="24"/>
  <c r="M85" i="24"/>
  <c r="L85" i="24"/>
  <c r="N164" i="24"/>
  <c r="M164" i="24"/>
  <c r="L164" i="24"/>
  <c r="N135" i="24"/>
  <c r="M135" i="24"/>
  <c r="L135" i="24"/>
  <c r="M26" i="24" l="1"/>
  <c r="O58" i="24"/>
  <c r="O157" i="24"/>
  <c r="O113" i="24" l="1"/>
  <c r="O112" i="24"/>
  <c r="O111" i="24"/>
  <c r="O110" i="24"/>
  <c r="O109" i="24"/>
  <c r="N108" i="24"/>
  <c r="M108" i="24"/>
  <c r="L108" i="24"/>
  <c r="O13" i="24"/>
  <c r="O12" i="24"/>
  <c r="O11" i="24"/>
  <c r="N10" i="24"/>
  <c r="N8" i="24" s="1"/>
  <c r="M10" i="24"/>
  <c r="M8" i="24" s="1"/>
  <c r="L10" i="24"/>
  <c r="L8" i="24" s="1"/>
  <c r="O108" i="24" l="1"/>
  <c r="O104" i="24"/>
  <c r="O78" i="24"/>
  <c r="R5" i="27" l="1"/>
  <c r="Q5" i="27"/>
  <c r="I5" i="27"/>
  <c r="H5" i="27"/>
  <c r="E5" i="27"/>
  <c r="A5" i="27" s="1"/>
  <c r="D5" i="27"/>
  <c r="C5" i="27"/>
  <c r="O114" i="24"/>
  <c r="N28" i="24"/>
  <c r="M28" i="24"/>
  <c r="L28" i="24"/>
  <c r="O42" i="24"/>
  <c r="O41" i="24"/>
  <c r="X2" i="15"/>
  <c r="E6" i="15"/>
  <c r="E5" i="15"/>
  <c r="J14" i="15"/>
  <c r="O34" i="24"/>
  <c r="O24" i="24"/>
  <c r="O23" i="24"/>
  <c r="O22" i="24"/>
  <c r="O21" i="24"/>
  <c r="O20" i="24"/>
  <c r="O166" i="24"/>
  <c r="O165" i="24"/>
  <c r="B34" i="23"/>
  <c r="B32" i="23"/>
  <c r="B36" i="23"/>
  <c r="B28" i="23"/>
  <c r="B24" i="23"/>
  <c r="B22" i="23"/>
  <c r="B18" i="23"/>
  <c r="N43" i="24"/>
  <c r="N48" i="24"/>
  <c r="O53" i="24"/>
  <c r="O50" i="24"/>
  <c r="O49" i="24"/>
  <c r="O47" i="24"/>
  <c r="L43" i="24"/>
  <c r="M43" i="24"/>
  <c r="M48" i="24"/>
  <c r="M142" i="24"/>
  <c r="L48" i="24"/>
  <c r="B2" i="25"/>
  <c r="F3" i="15"/>
  <c r="O88" i="24"/>
  <c r="N142" i="24"/>
  <c r="L142" i="24"/>
  <c r="O154" i="24"/>
  <c r="O155" i="24"/>
  <c r="O156" i="24"/>
  <c r="O105" i="24"/>
  <c r="O82" i="24"/>
  <c r="O17" i="24"/>
  <c r="O117" i="24"/>
  <c r="O33" i="24"/>
  <c r="O32" i="24"/>
  <c r="O31" i="24"/>
  <c r="O30" i="24"/>
  <c r="O29" i="24"/>
  <c r="O35" i="24"/>
  <c r="H13" i="9"/>
  <c r="F4" i="9"/>
  <c r="F5" i="9"/>
  <c r="F6" i="9"/>
  <c r="F7" i="9"/>
  <c r="F8" i="9"/>
  <c r="F9" i="9"/>
  <c r="E49" i="9"/>
  <c r="H15" i="9"/>
  <c r="H14" i="9"/>
  <c r="F9" i="15"/>
  <c r="F8" i="15"/>
  <c r="F7" i="15"/>
  <c r="F6" i="15"/>
  <c r="F5" i="15"/>
  <c r="H5" i="15" s="1"/>
  <c r="F4" i="15"/>
  <c r="O46" i="24"/>
  <c r="O163" i="24"/>
  <c r="O169" i="24"/>
  <c r="O168" i="24"/>
  <c r="O167" i="24"/>
  <c r="O158" i="24"/>
  <c r="O152" i="24"/>
  <c r="O151" i="24"/>
  <c r="O150" i="24"/>
  <c r="O149" i="24"/>
  <c r="O148" i="24"/>
  <c r="O147" i="24"/>
  <c r="O146" i="24"/>
  <c r="O145" i="24"/>
  <c r="O144" i="24"/>
  <c r="O143" i="24"/>
  <c r="O141" i="24"/>
  <c r="O140" i="24"/>
  <c r="O139" i="24"/>
  <c r="O138" i="24"/>
  <c r="O137" i="24"/>
  <c r="O136" i="24"/>
  <c r="O134" i="24"/>
  <c r="O133" i="24"/>
  <c r="O132" i="24"/>
  <c r="O130" i="24"/>
  <c r="O129" i="24"/>
  <c r="O120" i="24"/>
  <c r="O102" i="24"/>
  <c r="O101" i="24"/>
  <c r="O100" i="24"/>
  <c r="O99" i="24"/>
  <c r="O98" i="24"/>
  <c r="O96" i="24"/>
  <c r="O94" i="24"/>
  <c r="O93" i="24"/>
  <c r="O91" i="24"/>
  <c r="O90" i="24"/>
  <c r="O89" i="24"/>
  <c r="O87" i="24"/>
  <c r="O86" i="24"/>
  <c r="O77" i="24"/>
  <c r="O72" i="24"/>
  <c r="O71" i="24"/>
  <c r="O69" i="24"/>
  <c r="O68" i="24"/>
  <c r="O67" i="24"/>
  <c r="O66" i="24"/>
  <c r="O65" i="24"/>
  <c r="O64" i="24"/>
  <c r="O63" i="24"/>
  <c r="O62" i="24"/>
  <c r="O61" i="24"/>
  <c r="O57" i="24"/>
  <c r="O56" i="24"/>
  <c r="O55" i="24"/>
  <c r="O45" i="24"/>
  <c r="O44" i="24"/>
  <c r="O40" i="24"/>
  <c r="O39" i="24"/>
  <c r="O38" i="24"/>
  <c r="O37" i="24"/>
  <c r="O36" i="24"/>
  <c r="O18" i="24"/>
  <c r="O15" i="24"/>
  <c r="O14" i="24"/>
  <c r="O10" i="24"/>
  <c r="O9" i="24"/>
  <c r="J16" i="15" l="1"/>
  <c r="M27" i="24"/>
  <c r="O135" i="24"/>
  <c r="O164" i="24"/>
  <c r="O142" i="24"/>
  <c r="O128" i="24"/>
  <c r="O85" i="24"/>
  <c r="O60" i="24"/>
  <c r="O54" i="24"/>
  <c r="N27" i="24"/>
  <c r="O48" i="24"/>
  <c r="O43" i="24"/>
  <c r="O28" i="24"/>
  <c r="O19" i="24"/>
  <c r="O16" i="24"/>
  <c r="O97" i="24"/>
  <c r="L27" i="24"/>
  <c r="O8" i="24" l="1"/>
  <c r="O27" i="24"/>
  <c r="O26" i="24" l="1"/>
  <c r="L25" i="24" l="1"/>
  <c r="L170" i="24" l="1"/>
  <c r="M25" i="24"/>
  <c r="M170" i="24" l="1"/>
  <c r="O121" i="24"/>
  <c r="O122" i="24"/>
  <c r="N25" i="24" l="1"/>
  <c r="N170" i="24" l="1"/>
  <c r="O170" i="24" s="1"/>
  <c r="O2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Y9" authorId="0" shapeId="0" xr:uid="{00000000-0006-0000-0100-000001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CB9" authorId="0" shapeId="0" xr:uid="{00000000-0006-0000-0100-000002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BC22" authorId="0" shapeId="0" xr:uid="{00000000-0006-0000-0100-000003000000}">
      <text>
        <r>
          <rPr>
            <b/>
            <sz val="9"/>
            <color indexed="81"/>
            <rFont val="ＭＳ Ｐゴシック"/>
            <family val="3"/>
            <charset val="128"/>
          </rPr>
          <t>L96は自動計算ｾﾙ（緑、ﾛｯｸ）のため設定不要</t>
        </r>
        <r>
          <rPr>
            <sz val="9"/>
            <color indexed="81"/>
            <rFont val="ＭＳ Ｐゴシック"/>
            <family val="3"/>
            <charset val="128"/>
          </rPr>
          <t xml:space="preserve">
</t>
        </r>
      </text>
    </comment>
    <comment ref="BC25" authorId="0" shapeId="0" xr:uid="{00000000-0006-0000-0100-000004000000}">
      <text>
        <r>
          <rPr>
            <b/>
            <sz val="9"/>
            <color indexed="81"/>
            <rFont val="ＭＳ Ｐゴシック"/>
            <family val="3"/>
            <charset val="128"/>
          </rPr>
          <t>L102は自動計算ｾﾙ（緑、ﾛｯｸ）のため設定不要</t>
        </r>
        <r>
          <rPr>
            <sz val="9"/>
            <color indexed="81"/>
            <rFont val="ＭＳ Ｐゴシック"/>
            <family val="3"/>
            <charset val="128"/>
          </rPr>
          <t xml:space="preserve">
</t>
        </r>
      </text>
    </comment>
    <comment ref="BC26" authorId="0" shapeId="0" xr:uid="{00000000-0006-0000-0100-000005000000}">
      <text>
        <r>
          <rPr>
            <b/>
            <sz val="9"/>
            <color indexed="81"/>
            <rFont val="ＭＳ Ｐゴシック"/>
            <family val="3"/>
            <charset val="128"/>
          </rPr>
          <t>L139は自動計算ｾﾙ（緑、ﾛｯｸ）のため設定不要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<sst xmlns="http://schemas.openxmlformats.org/spreadsheetml/2006/main" count="979" uniqueCount="638">
  <si>
    <t>氏名</t>
  </si>
  <si>
    <t>役職名</t>
  </si>
  <si>
    <t>勤務先</t>
  </si>
  <si>
    <t>TEL</t>
    <phoneticPr fontId="2"/>
  </si>
  <si>
    <r>
      <t>F</t>
    </r>
    <r>
      <rPr>
        <sz val="11"/>
        <rFont val="ＭＳ Ｐゴシック"/>
        <family val="3"/>
        <charset val="128"/>
      </rPr>
      <t>AX</t>
    </r>
    <phoneticPr fontId="2"/>
  </si>
  <si>
    <t>（例1234-1111-2222)</t>
    <rPh sb="1" eb="2">
      <t>レイ</t>
    </rPh>
    <phoneticPr fontId="2"/>
  </si>
  <si>
    <t>（例1234-1111-3333)</t>
    <rPh sb="1" eb="2">
      <t>レイ</t>
    </rPh>
    <phoneticPr fontId="2"/>
  </si>
  <si>
    <t>発注者別内部ｺｰﾄﾞ</t>
    <phoneticPr fontId="3"/>
  </si>
  <si>
    <t>フリガナ</t>
    <phoneticPr fontId="2"/>
  </si>
  <si>
    <t>請負業者名</t>
    <rPh sb="0" eb="2">
      <t>ウケオ</t>
    </rPh>
    <rPh sb="2" eb="4">
      <t>ギョウシャ</t>
    </rPh>
    <rPh sb="4" eb="5">
      <t>メイ</t>
    </rPh>
    <phoneticPr fontId="2"/>
  </si>
  <si>
    <t>工事名</t>
    <rPh sb="0" eb="3">
      <t>コウジメイ</t>
    </rPh>
    <phoneticPr fontId="3"/>
  </si>
  <si>
    <t>Ⅰ</t>
    <phoneticPr fontId="2"/>
  </si>
  <si>
    <t>一般事項</t>
    <rPh sb="0" eb="2">
      <t>イッパン</t>
    </rPh>
    <rPh sb="2" eb="4">
      <t>ジコウ</t>
    </rPh>
    <phoneticPr fontId="3"/>
  </si>
  <si>
    <t>工事情報</t>
    <rPh sb="0" eb="2">
      <t>コウジ</t>
    </rPh>
    <rPh sb="2" eb="4">
      <t>ジョウホウ</t>
    </rPh>
    <phoneticPr fontId="3"/>
  </si>
  <si>
    <t>日本下水道事業団</t>
  </si>
  <si>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</si>
  <si>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</si>
  <si>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</si>
  <si>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</si>
  <si>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</si>
  <si>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</si>
  <si>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</si>
  <si>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</si>
  <si>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</si>
  <si>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</si>
  <si>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</si>
  <si>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</si>
  <si>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</si>
  <si>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</si>
  <si>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</si>
  <si>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</si>
  <si>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</si>
  <si>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</si>
  <si>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</si>
  <si>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</si>
  <si>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</si>
  <si>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</si>
  <si>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</si>
  <si>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</si>
  <si>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</si>
  <si>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</si>
  <si>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</si>
  <si>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</si>
  <si>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</si>
  <si>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</si>
  <si>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</si>
  <si>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</si>
  <si>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</si>
  <si>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</si>
  <si>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</si>
  <si>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</si>
  <si>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</si>
  <si>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</si>
  <si>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</si>
  <si>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</si>
  <si>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</si>
  <si>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</si>
  <si>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</si>
  <si>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</si>
  <si>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</si>
  <si>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</si>
  <si>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</si>
  <si>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</si>
  <si>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</si>
  <si>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</si>
  <si>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</si>
  <si>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t>052：京都市</t>
  </si>
  <si>
    <t>053：大阪市</t>
  </si>
  <si>
    <t>054：神戸市</t>
  </si>
  <si>
    <t>055：北九州市</t>
  </si>
  <si>
    <t>056：福岡市</t>
  </si>
  <si>
    <t>057：広島市</t>
  </si>
  <si>
    <t>058：仙台市</t>
  </si>
  <si>
    <t>059：千葉市</t>
  </si>
  <si>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</si>
  <si>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</si>
  <si>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</si>
  <si>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</si>
  <si>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</si>
  <si>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</si>
  <si>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</si>
  <si>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</si>
  <si>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</si>
  <si>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</si>
  <si>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</si>
  <si>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301：東北農政局</t>
  </si>
  <si>
    <t>302：関東農政局</t>
  </si>
  <si>
    <t>303：北陸農政局</t>
  </si>
  <si>
    <t>304：東海農政局</t>
  </si>
  <si>
    <t>305：近畿農政局</t>
  </si>
  <si>
    <t>306：中国四国農政局</t>
  </si>
  <si>
    <t>307：九州農政局</t>
  </si>
  <si>
    <t>308：前橋営林局</t>
  </si>
  <si>
    <t>309：長野営林局</t>
  </si>
  <si>
    <t>310：東京営林局</t>
  </si>
  <si>
    <t>211：名古屋港管理組合</t>
  </si>
  <si>
    <t>212：四日市港管理組合</t>
  </si>
  <si>
    <t>213：境港管理組合</t>
  </si>
  <si>
    <t>214：苫小牧港管理組合</t>
  </si>
  <si>
    <t>215：新居浜港務局</t>
  </si>
  <si>
    <t>216：東京航空局</t>
  </si>
  <si>
    <t>217：大阪航空局</t>
  </si>
  <si>
    <t>218：新東京国際空港公団</t>
  </si>
  <si>
    <t>219：石狩湾新港</t>
  </si>
  <si>
    <t>601：北海道支社</t>
  </si>
  <si>
    <t>602：東北支社</t>
  </si>
  <si>
    <t>605：中国支社</t>
  </si>
  <si>
    <t>606：四国支社</t>
  </si>
  <si>
    <t>607：九州支社</t>
  </si>
  <si>
    <t>703：千葉地域支社</t>
  </si>
  <si>
    <t>704：千葉ニュータウン事業本部</t>
  </si>
  <si>
    <t>705：神奈川地域支社</t>
  </si>
  <si>
    <t>706：埼玉地域支社</t>
  </si>
  <si>
    <t>707：茨城地域支社</t>
  </si>
  <si>
    <t xml:space="preserve">708：中部支社 </t>
  </si>
  <si>
    <t xml:space="preserve">712：九州支社 </t>
  </si>
  <si>
    <t>発注者別ｺｰﾄﾞ 4桁</t>
    <rPh sb="0" eb="3">
      <t>ハッチュウシャ</t>
    </rPh>
    <rPh sb="3" eb="4">
      <t>ベツ</t>
    </rPh>
    <rPh sb="10" eb="11">
      <t>ケタ</t>
    </rPh>
    <phoneticPr fontId="2"/>
  </si>
  <si>
    <t>1：国土交通省(建設)</t>
  </si>
  <si>
    <t>2：国土交通省(港湾)</t>
  </si>
  <si>
    <t>3：国土交通省(航空)</t>
  </si>
  <si>
    <t>4：農林水産省</t>
  </si>
  <si>
    <t>工事名</t>
    <rPh sb="0" eb="2">
      <t>コウジ</t>
    </rPh>
    <rPh sb="2" eb="3">
      <t>メイ</t>
    </rPh>
    <phoneticPr fontId="3"/>
  </si>
  <si>
    <t>メールアドレス</t>
    <phoneticPr fontId="3"/>
  </si>
  <si>
    <t>選択項目</t>
    <rPh sb="0" eb="2">
      <t>センタク</t>
    </rPh>
    <rPh sb="2" eb="4">
      <t>コウモク</t>
    </rPh>
    <phoneticPr fontId="3"/>
  </si>
  <si>
    <t>日</t>
    <rPh sb="0" eb="1">
      <t>ヒ</t>
    </rPh>
    <phoneticPr fontId="3"/>
  </si>
  <si>
    <t>１．地元との協議</t>
  </si>
  <si>
    <t>２．警察等との協議</t>
  </si>
  <si>
    <t>３．官公庁等との協議</t>
  </si>
  <si>
    <t>４．地下埋設物等の処理</t>
  </si>
  <si>
    <t>１．工事発注初期段階</t>
  </si>
  <si>
    <t>２．工事最盛期</t>
  </si>
  <si>
    <t>３．工事終了段階</t>
  </si>
  <si>
    <t>（受注者担当者で記入　１／２）</t>
    <rPh sb="1" eb="4">
      <t>ジュチュウシャ</t>
    </rPh>
    <rPh sb="4" eb="7">
      <t>タントウシャ</t>
    </rPh>
    <rPh sb="8" eb="10">
      <t>キニュウ</t>
    </rPh>
    <phoneticPr fontId="3"/>
  </si>
  <si>
    <t>工事一時中止に関する調査</t>
    <rPh sb="0" eb="2">
      <t>コウジ</t>
    </rPh>
    <rPh sb="2" eb="4">
      <t>イチジ</t>
    </rPh>
    <rPh sb="4" eb="6">
      <t>チュウシ</t>
    </rPh>
    <rPh sb="7" eb="8">
      <t>カン</t>
    </rPh>
    <rPh sb="10" eb="12">
      <t>チョウサ</t>
    </rPh>
    <phoneticPr fontId="3"/>
  </si>
  <si>
    <t>※施工途中において、当初予期していなかった事態が発生し、工事を一時中止した場合、次の質問への回答をお願いします。</t>
    <rPh sb="1" eb="3">
      <t>セコウ</t>
    </rPh>
    <rPh sb="3" eb="5">
      <t>トチュウ</t>
    </rPh>
    <rPh sb="10" eb="12">
      <t>トウショ</t>
    </rPh>
    <rPh sb="12" eb="14">
      <t>ヨキ</t>
    </rPh>
    <rPh sb="21" eb="23">
      <t>ジタイ</t>
    </rPh>
    <rPh sb="24" eb="26">
      <t>ハッセイ</t>
    </rPh>
    <rPh sb="28" eb="30">
      <t>コウジ</t>
    </rPh>
    <rPh sb="31" eb="33">
      <t>イチジ</t>
    </rPh>
    <rPh sb="33" eb="35">
      <t>チュウシ</t>
    </rPh>
    <rPh sb="37" eb="39">
      <t>バアイ</t>
    </rPh>
    <rPh sb="40" eb="41">
      <t>ツギ</t>
    </rPh>
    <rPh sb="42" eb="44">
      <t>シツモン</t>
    </rPh>
    <rPh sb="46" eb="48">
      <t>カイトウ</t>
    </rPh>
    <rPh sb="50" eb="51">
      <t>ネガ</t>
    </rPh>
    <phoneticPr fontId="3"/>
  </si>
  <si>
    <t>ａ．工事一時中止の種類</t>
    <rPh sb="2" eb="4">
      <t>コウジ</t>
    </rPh>
    <rPh sb="4" eb="6">
      <t>イチジ</t>
    </rPh>
    <rPh sb="6" eb="8">
      <t>チュウシ</t>
    </rPh>
    <rPh sb="9" eb="11">
      <t>シュルイ</t>
    </rPh>
    <phoneticPr fontId="3"/>
  </si>
  <si>
    <t>工事一時中止の種類を、次の４項目から選択し、番号を選択するとともに、工期延長日数を回答欄に入力してください。</t>
    <rPh sb="0" eb="2">
      <t>コウジ</t>
    </rPh>
    <rPh sb="2" eb="4">
      <t>イチジ</t>
    </rPh>
    <rPh sb="4" eb="6">
      <t>チュウシ</t>
    </rPh>
    <rPh sb="7" eb="9">
      <t>シュルイ</t>
    </rPh>
    <rPh sb="11" eb="12">
      <t>ツギ</t>
    </rPh>
    <rPh sb="14" eb="16">
      <t>コウモク</t>
    </rPh>
    <rPh sb="18" eb="20">
      <t>センタク</t>
    </rPh>
    <rPh sb="22" eb="24">
      <t>バンゴウ</t>
    </rPh>
    <rPh sb="25" eb="27">
      <t>センタク</t>
    </rPh>
    <rPh sb="34" eb="36">
      <t>コウキ</t>
    </rPh>
    <rPh sb="36" eb="38">
      <t>エンチョウ</t>
    </rPh>
    <rPh sb="38" eb="40">
      <t>ニッスウ</t>
    </rPh>
    <rPh sb="41" eb="43">
      <t>カイトウ</t>
    </rPh>
    <rPh sb="43" eb="44">
      <t>ラン</t>
    </rPh>
    <rPh sb="45" eb="47">
      <t>ニュウリョク</t>
    </rPh>
    <phoneticPr fontId="3"/>
  </si>
  <si>
    <t>工事一時中止の種類について</t>
    <phoneticPr fontId="3"/>
  </si>
  <si>
    <t>１．工事全体が一時中止になり工期を延長した。</t>
    <rPh sb="2" eb="4">
      <t>コウジ</t>
    </rPh>
    <rPh sb="4" eb="6">
      <t>ゼンタイ</t>
    </rPh>
    <rPh sb="7" eb="9">
      <t>イチジ</t>
    </rPh>
    <rPh sb="9" eb="11">
      <t>チュウシ</t>
    </rPh>
    <rPh sb="14" eb="16">
      <t>コウキ</t>
    </rPh>
    <rPh sb="17" eb="19">
      <t>エンチョウ</t>
    </rPh>
    <phoneticPr fontId="3"/>
  </si>
  <si>
    <t>２．工事の一部工種が一時中止になり、工期を延長した。</t>
    <rPh sb="2" eb="4">
      <t>コウジ</t>
    </rPh>
    <rPh sb="5" eb="7">
      <t>イチブ</t>
    </rPh>
    <rPh sb="7" eb="8">
      <t>コウ</t>
    </rPh>
    <rPh sb="8" eb="9">
      <t>タネ</t>
    </rPh>
    <rPh sb="10" eb="12">
      <t>イチジ</t>
    </rPh>
    <rPh sb="12" eb="14">
      <t>チュウシ</t>
    </rPh>
    <rPh sb="18" eb="20">
      <t>コウキ</t>
    </rPh>
    <rPh sb="21" eb="23">
      <t>エンチョウ</t>
    </rPh>
    <phoneticPr fontId="3"/>
  </si>
  <si>
    <t>３．工事の一部工種が一時中止になったが、工期の延長はなかった。</t>
    <rPh sb="2" eb="4">
      <t>コウジ</t>
    </rPh>
    <rPh sb="5" eb="7">
      <t>イチブ</t>
    </rPh>
    <rPh sb="7" eb="8">
      <t>コウ</t>
    </rPh>
    <rPh sb="8" eb="9">
      <t>タネ</t>
    </rPh>
    <rPh sb="10" eb="12">
      <t>イチジ</t>
    </rPh>
    <rPh sb="12" eb="14">
      <t>チュウシ</t>
    </rPh>
    <rPh sb="20" eb="22">
      <t>コウキ</t>
    </rPh>
    <rPh sb="23" eb="25">
      <t>エンチョウ</t>
    </rPh>
    <phoneticPr fontId="3"/>
  </si>
  <si>
    <t>４．工事全体及び工事の一部工種が一時中止になり工期を延長した。</t>
    <rPh sb="2" eb="4">
      <t>コウジ</t>
    </rPh>
    <rPh sb="4" eb="6">
      <t>ゼンタイ</t>
    </rPh>
    <rPh sb="6" eb="7">
      <t>オヨ</t>
    </rPh>
    <rPh sb="8" eb="10">
      <t>コウジ</t>
    </rPh>
    <rPh sb="11" eb="13">
      <t>イチブ</t>
    </rPh>
    <rPh sb="13" eb="15">
      <t>コウシュ</t>
    </rPh>
    <rPh sb="16" eb="18">
      <t>イチジ</t>
    </rPh>
    <rPh sb="18" eb="20">
      <t>チュウシ</t>
    </rPh>
    <rPh sb="23" eb="25">
      <t>コウキ</t>
    </rPh>
    <rPh sb="26" eb="28">
      <t>エンチョウ</t>
    </rPh>
    <phoneticPr fontId="3"/>
  </si>
  <si>
    <t>「１．工事全体が一時中止になり工期を延長した。」を選んだ場合、回答してください。</t>
    <rPh sb="3" eb="5">
      <t>コウジ</t>
    </rPh>
    <rPh sb="5" eb="7">
      <t>ゼンタイ</t>
    </rPh>
    <rPh sb="8" eb="10">
      <t>イチジ</t>
    </rPh>
    <rPh sb="10" eb="12">
      <t>チュウシ</t>
    </rPh>
    <rPh sb="15" eb="17">
      <t>コウキ</t>
    </rPh>
    <rPh sb="18" eb="20">
      <t>エンチョウ</t>
    </rPh>
    <rPh sb="25" eb="26">
      <t>エラ</t>
    </rPh>
    <rPh sb="28" eb="30">
      <t>バアイ</t>
    </rPh>
    <rPh sb="31" eb="33">
      <t>カイトウ</t>
    </rPh>
    <phoneticPr fontId="3"/>
  </si>
  <si>
    <t>工期延長日数</t>
    <rPh sb="0" eb="2">
      <t>コウキ</t>
    </rPh>
    <rPh sb="2" eb="4">
      <t>エンチョウ</t>
    </rPh>
    <rPh sb="4" eb="6">
      <t>ニッスウ</t>
    </rPh>
    <phoneticPr fontId="3"/>
  </si>
  <si>
    <t>「２．工事の一部工種が一時中止になり、工期を延長した。」を選んだ場合、回答してください。</t>
    <rPh sb="3" eb="5">
      <t>コウジ</t>
    </rPh>
    <rPh sb="6" eb="8">
      <t>イチブ</t>
    </rPh>
    <rPh sb="8" eb="9">
      <t>コウ</t>
    </rPh>
    <rPh sb="9" eb="10">
      <t>タネ</t>
    </rPh>
    <rPh sb="11" eb="13">
      <t>イチジ</t>
    </rPh>
    <rPh sb="13" eb="15">
      <t>チュウシ</t>
    </rPh>
    <rPh sb="19" eb="21">
      <t>コウキ</t>
    </rPh>
    <rPh sb="22" eb="24">
      <t>エンチョウ</t>
    </rPh>
    <rPh sb="29" eb="30">
      <t>エラ</t>
    </rPh>
    <rPh sb="32" eb="34">
      <t>バアイ</t>
    </rPh>
    <rPh sb="35" eb="37">
      <t>カイトウ</t>
    </rPh>
    <phoneticPr fontId="3"/>
  </si>
  <si>
    <t>一時中止工種</t>
    <rPh sb="0" eb="2">
      <t>イチジ</t>
    </rPh>
    <rPh sb="2" eb="4">
      <t>チュウシ</t>
    </rPh>
    <rPh sb="4" eb="5">
      <t>コウ</t>
    </rPh>
    <rPh sb="5" eb="6">
      <t>タネ</t>
    </rPh>
    <phoneticPr fontId="3"/>
  </si>
  <si>
    <t>「３．工事の一部工種が一時中止になったが、工期の延長はなかった。」を選んだ場合、回答してください。</t>
    <rPh sb="3" eb="5">
      <t>コウジ</t>
    </rPh>
    <rPh sb="6" eb="8">
      <t>イチブ</t>
    </rPh>
    <rPh sb="8" eb="9">
      <t>コウ</t>
    </rPh>
    <rPh sb="9" eb="10">
      <t>タネ</t>
    </rPh>
    <rPh sb="11" eb="13">
      <t>イチジ</t>
    </rPh>
    <rPh sb="13" eb="15">
      <t>チュウシ</t>
    </rPh>
    <rPh sb="21" eb="23">
      <t>コウキ</t>
    </rPh>
    <rPh sb="24" eb="26">
      <t>エンチョウ</t>
    </rPh>
    <phoneticPr fontId="3"/>
  </si>
  <si>
    <t>「４．工事全体及び工事の一部工種が一時中止になり工期を延長した。」を選んだ場合、回答してください。</t>
    <rPh sb="3" eb="5">
      <t>コウジ</t>
    </rPh>
    <rPh sb="5" eb="7">
      <t>ゼンタイ</t>
    </rPh>
    <rPh sb="7" eb="8">
      <t>オヨ</t>
    </rPh>
    <rPh sb="9" eb="11">
      <t>コウジ</t>
    </rPh>
    <rPh sb="12" eb="14">
      <t>イチブ</t>
    </rPh>
    <rPh sb="14" eb="16">
      <t>コウシュ</t>
    </rPh>
    <rPh sb="17" eb="19">
      <t>イチジ</t>
    </rPh>
    <rPh sb="19" eb="21">
      <t>チュウシ</t>
    </rPh>
    <rPh sb="24" eb="26">
      <t>コウキ</t>
    </rPh>
    <rPh sb="27" eb="29">
      <t>エンチョウ</t>
    </rPh>
    <phoneticPr fontId="3"/>
  </si>
  <si>
    <t>工事全体の一時中止による工期延長日数</t>
    <rPh sb="0" eb="2">
      <t>コウジ</t>
    </rPh>
    <rPh sb="2" eb="4">
      <t>ゼンタイ</t>
    </rPh>
    <rPh sb="5" eb="7">
      <t>イチジ</t>
    </rPh>
    <rPh sb="7" eb="9">
      <t>チュウシ</t>
    </rPh>
    <rPh sb="12" eb="14">
      <t>コウキ</t>
    </rPh>
    <rPh sb="14" eb="16">
      <t>エンチョウ</t>
    </rPh>
    <rPh sb="16" eb="18">
      <t>ニッスウ</t>
    </rPh>
    <phoneticPr fontId="3"/>
  </si>
  <si>
    <t>一部工種の一時中止による工期延長日数</t>
    <rPh sb="0" eb="2">
      <t>イチブ</t>
    </rPh>
    <rPh sb="2" eb="4">
      <t>コウシュ</t>
    </rPh>
    <rPh sb="5" eb="7">
      <t>イチジ</t>
    </rPh>
    <rPh sb="7" eb="9">
      <t>チュウシ</t>
    </rPh>
    <rPh sb="12" eb="14">
      <t>コウキ</t>
    </rPh>
    <rPh sb="14" eb="16">
      <t>エンチョウ</t>
    </rPh>
    <rPh sb="16" eb="18">
      <t>ニッスウ</t>
    </rPh>
    <phoneticPr fontId="3"/>
  </si>
  <si>
    <t>ｂ．工事一時中止の理由</t>
    <rPh sb="2" eb="4">
      <t>コウジ</t>
    </rPh>
    <rPh sb="4" eb="6">
      <t>イチジ</t>
    </rPh>
    <rPh sb="6" eb="8">
      <t>チュウシ</t>
    </rPh>
    <rPh sb="9" eb="11">
      <t>リユウ</t>
    </rPh>
    <phoneticPr fontId="3"/>
  </si>
  <si>
    <t>工事一時中止の理由を、次の６項目から選択し、番号を選択するとともに、その具体的内容についても下記の回答欄に記入してください。</t>
    <rPh sb="7" eb="9">
      <t>リユウ</t>
    </rPh>
    <rPh sb="25" eb="27">
      <t>センタク</t>
    </rPh>
    <rPh sb="36" eb="39">
      <t>グタイテキ</t>
    </rPh>
    <rPh sb="39" eb="41">
      <t>ナイヨウ</t>
    </rPh>
    <rPh sb="46" eb="48">
      <t>カキ</t>
    </rPh>
    <rPh sb="49" eb="51">
      <t>カイトウ</t>
    </rPh>
    <rPh sb="51" eb="52">
      <t>ラン</t>
    </rPh>
    <phoneticPr fontId="3"/>
  </si>
  <si>
    <t>左記より番号を選択</t>
    <rPh sb="0" eb="2">
      <t>サキ</t>
    </rPh>
    <rPh sb="4" eb="6">
      <t>バンゴウ</t>
    </rPh>
    <rPh sb="7" eb="9">
      <t>センタク</t>
    </rPh>
    <phoneticPr fontId="3"/>
  </si>
  <si>
    <t>具体的内容</t>
    <rPh sb="0" eb="3">
      <t>グタイテキ</t>
    </rPh>
    <rPh sb="3" eb="5">
      <t>ナイヨウ</t>
    </rPh>
    <phoneticPr fontId="3"/>
  </si>
  <si>
    <t>５．予測できなかった地質等の変化</t>
    <phoneticPr fontId="3"/>
  </si>
  <si>
    <t>Ｃ．工事中止時期について</t>
    <rPh sb="2" eb="4">
      <t>コウジ</t>
    </rPh>
    <rPh sb="4" eb="6">
      <t>チュウシ</t>
    </rPh>
    <rPh sb="6" eb="8">
      <t>ジキ</t>
    </rPh>
    <phoneticPr fontId="3"/>
  </si>
  <si>
    <t>工事一時中止時期を下記表より選択してください。</t>
    <rPh sb="0" eb="2">
      <t>コウジ</t>
    </rPh>
    <rPh sb="2" eb="4">
      <t>イチジ</t>
    </rPh>
    <rPh sb="4" eb="6">
      <t>チュウシ</t>
    </rPh>
    <rPh sb="6" eb="8">
      <t>ジキ</t>
    </rPh>
    <rPh sb="9" eb="11">
      <t>カキ</t>
    </rPh>
    <rPh sb="11" eb="12">
      <t>ヒョウ</t>
    </rPh>
    <rPh sb="14" eb="16">
      <t>センタク</t>
    </rPh>
    <phoneticPr fontId="3"/>
  </si>
  <si>
    <t>費　　目</t>
    <rPh sb="0" eb="4">
      <t>ヒモク</t>
    </rPh>
    <phoneticPr fontId="3"/>
  </si>
  <si>
    <t>①</t>
  </si>
  <si>
    <t>直接工事費</t>
    <phoneticPr fontId="3"/>
  </si>
  <si>
    <t>(１)</t>
    <phoneticPr fontId="3"/>
  </si>
  <si>
    <t>材料費</t>
  </si>
  <si>
    <t>(２)</t>
    <phoneticPr fontId="3"/>
  </si>
  <si>
    <t>労務費</t>
  </si>
  <si>
    <t>(３)</t>
    <phoneticPr fontId="3"/>
  </si>
  <si>
    <t>(４)</t>
    <phoneticPr fontId="3"/>
  </si>
  <si>
    <t>(５)</t>
    <phoneticPr fontId="3"/>
  </si>
  <si>
    <t>直接経費</t>
  </si>
  <si>
    <t>Ａ</t>
  </si>
  <si>
    <t>特許使用料</t>
  </si>
  <si>
    <t>Ｂ</t>
  </si>
  <si>
    <t>光熱電力使用料</t>
  </si>
  <si>
    <t>(６)</t>
    <phoneticPr fontId="3"/>
  </si>
  <si>
    <t>特殊経費</t>
  </si>
  <si>
    <t>②</t>
  </si>
  <si>
    <t>間接工事費</t>
  </si>
  <si>
    <t>共通仮設費</t>
  </si>
  <si>
    <t>イ</t>
  </si>
  <si>
    <t>運搬費</t>
    <phoneticPr fontId="3"/>
  </si>
  <si>
    <t>仮設材①</t>
    <phoneticPr fontId="3"/>
  </si>
  <si>
    <t>仮設材②</t>
    <phoneticPr fontId="3"/>
  </si>
  <si>
    <t>仮設材③</t>
    <phoneticPr fontId="3"/>
  </si>
  <si>
    <t>橋梁等架設支保工</t>
  </si>
  <si>
    <t>橋梁用架設タワー等</t>
  </si>
  <si>
    <t>積み込み取り卸し費</t>
  </si>
  <si>
    <t>トンネル用スライドセントル</t>
  </si>
  <si>
    <t>その他</t>
  </si>
  <si>
    <t>Ｂ</t>
    <phoneticPr fontId="3"/>
  </si>
  <si>
    <t>日々回送による運搬</t>
  </si>
  <si>
    <t>Ｃ</t>
    <phoneticPr fontId="3"/>
  </si>
  <si>
    <t>貨物自動車等 による運搬</t>
    <phoneticPr fontId="3"/>
  </si>
  <si>
    <t>自走 による運搬</t>
    <phoneticPr fontId="3"/>
  </si>
  <si>
    <t>ロ</t>
  </si>
  <si>
    <t>準備費</t>
  </si>
  <si>
    <t>準備・測量等</t>
  </si>
  <si>
    <t>ハ</t>
  </si>
  <si>
    <t>事業損失防止施設費</t>
  </si>
  <si>
    <t>ニ</t>
  </si>
  <si>
    <t>安全費</t>
  </si>
  <si>
    <t>安全留意度「建設工事公衆災害防止対策要綱」について</t>
    <phoneticPr fontId="3"/>
  </si>
  <si>
    <t>Ａ</t>
    <phoneticPr fontId="3"/>
  </si>
  <si>
    <t>安全管理費</t>
    <phoneticPr fontId="3"/>
  </si>
  <si>
    <t>工事区域内全般の安全管理上の監視、あるいは連絡等に要した費用（稼働日の保安要員等の費用を含む）</t>
    <rPh sb="2" eb="3">
      <t>ク</t>
    </rPh>
    <rPh sb="31" eb="34">
      <t>カドウビ</t>
    </rPh>
    <rPh sb="35" eb="37">
      <t>ホアン</t>
    </rPh>
    <rPh sb="37" eb="39">
      <t>ヨウイン</t>
    </rPh>
    <rPh sb="39" eb="40">
      <t>ナド</t>
    </rPh>
    <rPh sb="41" eb="43">
      <t>ヒヨウ</t>
    </rPh>
    <rPh sb="44" eb="45">
      <t>フク</t>
    </rPh>
    <phoneticPr fontId="3"/>
  </si>
  <si>
    <t>不稼働日の保安要員等の費用</t>
  </si>
  <si>
    <t>標示板、標識、保安燈、防護柵、バリケード等の安全施設類の設置、撤去、補修に要した費用及び使用期間中の損料</t>
    <rPh sb="0" eb="1">
      <t>ヒョウ</t>
    </rPh>
    <rPh sb="9" eb="10">
      <t>トウロウ</t>
    </rPh>
    <phoneticPr fontId="3"/>
  </si>
  <si>
    <t>夜間作業を行う場合における照明に要した費用</t>
    <phoneticPr fontId="3"/>
  </si>
  <si>
    <t>酸素欠乏症の予防に要した費用</t>
    <phoneticPr fontId="3"/>
  </si>
  <si>
    <t>河川、海岸工事における救命艇に要した費用</t>
    <phoneticPr fontId="3"/>
  </si>
  <si>
    <t>粉塵作業の予防に要した費用</t>
    <phoneticPr fontId="3"/>
  </si>
  <si>
    <t>長大トンネル等における防火安全対策に要した費用</t>
    <phoneticPr fontId="3"/>
  </si>
  <si>
    <t>安全委員会等に要した費用</t>
    <phoneticPr fontId="3"/>
  </si>
  <si>
    <t>Ｄ</t>
  </si>
  <si>
    <t>Ｅ</t>
  </si>
  <si>
    <t>高圧作業予防</t>
    <phoneticPr fontId="3"/>
  </si>
  <si>
    <t>その他</t>
    <rPh sb="0" eb="3">
      <t>ソノタ</t>
    </rPh>
    <phoneticPr fontId="3"/>
  </si>
  <si>
    <t>ホ</t>
  </si>
  <si>
    <t>役務費</t>
  </si>
  <si>
    <t>土地の借上費</t>
  </si>
  <si>
    <t>電力用水等基本料</t>
  </si>
  <si>
    <t>ヘ</t>
  </si>
  <si>
    <t>技術管理費</t>
  </si>
  <si>
    <t>品質管理費等</t>
  </si>
  <si>
    <t>Ｂ</t>
    <phoneticPr fontId="3"/>
  </si>
  <si>
    <t>Ｃ</t>
    <phoneticPr fontId="3"/>
  </si>
  <si>
    <t>現場条件等費用</t>
    <phoneticPr fontId="3"/>
  </si>
  <si>
    <t>品質証明(社内検査)に要した費用</t>
    <phoneticPr fontId="3"/>
  </si>
  <si>
    <t>各種調査等</t>
  </si>
  <si>
    <t>各種台帳等</t>
  </si>
  <si>
    <t>Ｇ</t>
    <phoneticPr fontId="3"/>
  </si>
  <si>
    <t>ト</t>
  </si>
  <si>
    <t>営繕費</t>
  </si>
  <si>
    <t>建物費</t>
  </si>
  <si>
    <t>借上費</t>
  </si>
  <si>
    <t>Ｃ</t>
  </si>
  <si>
    <t>宿泊費</t>
  </si>
  <si>
    <t>労働者送迎費</t>
    <rPh sb="0" eb="2">
      <t>ロウドウ</t>
    </rPh>
    <phoneticPr fontId="3"/>
  </si>
  <si>
    <t>監督員詰所等</t>
  </si>
  <si>
    <t>チ</t>
  </si>
  <si>
    <t>リ</t>
  </si>
  <si>
    <t>補償費</t>
  </si>
  <si>
    <t>現場管理費</t>
  </si>
  <si>
    <t>労務管理費</t>
  </si>
  <si>
    <t>安全訓練等費用</t>
  </si>
  <si>
    <t>安全・衛生に要した費用</t>
  </si>
  <si>
    <t>研修訓練等に要した費用</t>
  </si>
  <si>
    <t>租税公課</t>
  </si>
  <si>
    <t>社員等従業員給料手当</t>
  </si>
  <si>
    <t>退職金</t>
  </si>
  <si>
    <t>保険料</t>
  </si>
  <si>
    <t>火災保険</t>
  </si>
  <si>
    <t>工事保険</t>
  </si>
  <si>
    <t>組立保険</t>
  </si>
  <si>
    <t>法定福利費</t>
  </si>
  <si>
    <t>労災保険料</t>
  </si>
  <si>
    <t>雇用保険料</t>
  </si>
  <si>
    <t>建退共制度掛金</t>
  </si>
  <si>
    <t>福利厚生費</t>
  </si>
  <si>
    <t>ヌ</t>
  </si>
  <si>
    <t>通信交通費</t>
  </si>
  <si>
    <t>ル</t>
  </si>
  <si>
    <t>交際費</t>
  </si>
  <si>
    <t>一般管理費等</t>
  </si>
  <si>
    <t>工事費内訳</t>
    <phoneticPr fontId="3"/>
  </si>
  <si>
    <t>注）消費税抜きで記入してください</t>
    <phoneticPr fontId="3"/>
  </si>
  <si>
    <t>ア）安全の留意度にあてはまる番号を選択して下さい。</t>
    <rPh sb="17" eb="19">
      <t>センタク</t>
    </rPh>
    <phoneticPr fontId="3"/>
  </si>
  <si>
    <t>最小限の安全対策</t>
    <phoneticPr fontId="2"/>
  </si>
  <si>
    <t>通常の安全対策</t>
    <phoneticPr fontId="2"/>
  </si>
  <si>
    <t>安全対策以上の対応</t>
    <phoneticPr fontId="2"/>
  </si>
  <si>
    <t>(２)</t>
    <phoneticPr fontId="3"/>
  </si>
  <si>
    <t>(３)</t>
    <phoneticPr fontId="3"/>
  </si>
  <si>
    <t>自動車保険</t>
    <phoneticPr fontId="3"/>
  </si>
  <si>
    <t>その他損害保険</t>
    <phoneticPr fontId="3"/>
  </si>
  <si>
    <t>別途調査等工事価格</t>
    <phoneticPr fontId="3"/>
  </si>
  <si>
    <t>工事一時中止に関する設計変更額算出調書</t>
    <rPh sb="0" eb="2">
      <t>コウジ</t>
    </rPh>
    <rPh sb="2" eb="4">
      <t>イチジ</t>
    </rPh>
    <rPh sb="4" eb="6">
      <t>チュウシ</t>
    </rPh>
    <rPh sb="7" eb="8">
      <t>カン</t>
    </rPh>
    <rPh sb="10" eb="12">
      <t>セッケイ</t>
    </rPh>
    <rPh sb="12" eb="14">
      <t>ヘンコウ</t>
    </rPh>
    <rPh sb="14" eb="15">
      <t>ガク</t>
    </rPh>
    <rPh sb="15" eb="17">
      <t>サンシュツ</t>
    </rPh>
    <rPh sb="17" eb="18">
      <t>チョウ</t>
    </rPh>
    <rPh sb="18" eb="19">
      <t>ショ</t>
    </rPh>
    <phoneticPr fontId="3"/>
  </si>
  <si>
    <t>（受注者担当者で記入　２／２）</t>
    <rPh sb="1" eb="4">
      <t>ジュチュウシャ</t>
    </rPh>
    <rPh sb="4" eb="7">
      <t>タントウシャ</t>
    </rPh>
    <rPh sb="8" eb="10">
      <t>キニュウ</t>
    </rPh>
    <phoneticPr fontId="3"/>
  </si>
  <si>
    <t>Ｂ．工事体制の縮小に要した費用</t>
    <rPh sb="2" eb="4">
      <t>コウジ</t>
    </rPh>
    <rPh sb="4" eb="6">
      <t>タイセイ</t>
    </rPh>
    <rPh sb="7" eb="9">
      <t>シュクショウ</t>
    </rPh>
    <rPh sb="10" eb="11">
      <t>ヨウ</t>
    </rPh>
    <rPh sb="13" eb="15">
      <t>ヒヨウ</t>
    </rPh>
    <phoneticPr fontId="3"/>
  </si>
  <si>
    <t>合計（Ａ＋Ｂ＋Ｃ）</t>
    <rPh sb="0" eb="2">
      <t>ゴウケイ</t>
    </rPh>
    <phoneticPr fontId="3"/>
  </si>
  <si>
    <t>受注者側記入者</t>
    <rPh sb="0" eb="1">
      <t>ジュ</t>
    </rPh>
    <phoneticPr fontId="2"/>
  </si>
  <si>
    <t>（単位　千円）</t>
    <rPh sb="1" eb="3">
      <t>タンイ</t>
    </rPh>
    <rPh sb="4" eb="6">
      <t>センエン</t>
    </rPh>
    <phoneticPr fontId="3"/>
  </si>
  <si>
    <t>合計</t>
    <rPh sb="0" eb="2">
      <t>ゴウケイ</t>
    </rPh>
    <phoneticPr fontId="3"/>
  </si>
  <si>
    <t>③</t>
    <phoneticPr fontId="3"/>
  </si>
  <si>
    <t>④</t>
    <phoneticPr fontId="3"/>
  </si>
  <si>
    <t>⑤</t>
    <phoneticPr fontId="3"/>
  </si>
  <si>
    <t>整理番号</t>
    <rPh sb="0" eb="2">
      <t>セイリ</t>
    </rPh>
    <rPh sb="2" eb="4">
      <t>バンゴウ</t>
    </rPh>
    <phoneticPr fontId="3"/>
  </si>
  <si>
    <t>受注一時中止</t>
    <rPh sb="0" eb="2">
      <t>ジュチュウ</t>
    </rPh>
    <rPh sb="2" eb="4">
      <t>イチジ</t>
    </rPh>
    <rPh sb="4" eb="6">
      <t>チュウシ</t>
    </rPh>
    <phoneticPr fontId="3"/>
  </si>
  <si>
    <t>所管名（１）</t>
    <rPh sb="0" eb="2">
      <t>ショカン</t>
    </rPh>
    <rPh sb="2" eb="3">
      <t>メイ</t>
    </rPh>
    <phoneticPr fontId="3"/>
  </si>
  <si>
    <t>所管名（２）</t>
    <rPh sb="0" eb="2">
      <t>ショカン</t>
    </rPh>
    <rPh sb="2" eb="3">
      <t>メイ</t>
    </rPh>
    <phoneticPr fontId="3"/>
  </si>
  <si>
    <t>表－１－Ｂ-1＆2＆3発注者別ｺｰﾄﾞ</t>
    <rPh sb="0" eb="1">
      <t>ヒョウ</t>
    </rPh>
    <rPh sb="11" eb="14">
      <t>ハッチュウシャ</t>
    </rPh>
    <rPh sb="14" eb="15">
      <t>ベツ</t>
    </rPh>
    <phoneticPr fontId="3"/>
  </si>
  <si>
    <t>建設</t>
    <rPh sb="0" eb="2">
      <t>ケンセツ</t>
    </rPh>
    <phoneticPr fontId="3"/>
  </si>
  <si>
    <t>農水</t>
    <rPh sb="0" eb="2">
      <t>ノウスイ</t>
    </rPh>
    <phoneticPr fontId="3"/>
  </si>
  <si>
    <t xml:space="preserve">608：関西支社  </t>
    <rPh sb="4" eb="6">
      <t>カンサイ</t>
    </rPh>
    <phoneticPr fontId="3"/>
  </si>
  <si>
    <t>現場内小運搬</t>
    <rPh sb="0" eb="2">
      <t>ゲンバ</t>
    </rPh>
    <rPh sb="2" eb="3">
      <t>ナイ</t>
    </rPh>
    <rPh sb="3" eb="4">
      <t>ショウ</t>
    </rPh>
    <rPh sb="4" eb="6">
      <t>ウンパン</t>
    </rPh>
    <phoneticPr fontId="3"/>
  </si>
  <si>
    <t>都市再生機構</t>
    <rPh sb="0" eb="2">
      <t>トシ</t>
    </rPh>
    <rPh sb="2" eb="4">
      <t>サイセイ</t>
    </rPh>
    <rPh sb="4" eb="6">
      <t>キコウ</t>
    </rPh>
    <phoneticPr fontId="3"/>
  </si>
  <si>
    <t>501：北海道総合事務所</t>
    <rPh sb="4" eb="7">
      <t>ホッカイドウ</t>
    </rPh>
    <rPh sb="7" eb="9">
      <t>ソウゴウ</t>
    </rPh>
    <rPh sb="9" eb="11">
      <t>ジム</t>
    </rPh>
    <rPh sb="11" eb="12">
      <t>ショ</t>
    </rPh>
    <phoneticPr fontId="2"/>
  </si>
  <si>
    <t>502：東北総合事務所</t>
    <rPh sb="4" eb="6">
      <t>トウホク</t>
    </rPh>
    <rPh sb="6" eb="8">
      <t>ソウゴウ</t>
    </rPh>
    <rPh sb="8" eb="10">
      <t>ジム</t>
    </rPh>
    <rPh sb="10" eb="11">
      <t>ショ</t>
    </rPh>
    <phoneticPr fontId="2"/>
  </si>
  <si>
    <t>713：東日本支社</t>
    <rPh sb="4" eb="5">
      <t>ヒガシ</t>
    </rPh>
    <rPh sb="5" eb="7">
      <t>ニホン</t>
    </rPh>
    <phoneticPr fontId="3"/>
  </si>
  <si>
    <t>714：東京都心支社</t>
    <rPh sb="4" eb="6">
      <t>トウキョウ</t>
    </rPh>
    <rPh sb="6" eb="8">
      <t>トシン</t>
    </rPh>
    <phoneticPr fontId="3"/>
  </si>
  <si>
    <t>715：西日本支社</t>
    <rPh sb="4" eb="5">
      <t>ニシ</t>
    </rPh>
    <rPh sb="5" eb="7">
      <t>ニホン</t>
    </rPh>
    <phoneticPr fontId="3"/>
  </si>
  <si>
    <t>061：静岡市</t>
    <rPh sb="4" eb="6">
      <t>シズオカ</t>
    </rPh>
    <phoneticPr fontId="3"/>
  </si>
  <si>
    <t>分類１（表示）</t>
    <rPh sb="0" eb="2">
      <t>ブンルイ</t>
    </rPh>
    <phoneticPr fontId="3"/>
  </si>
  <si>
    <r>
      <t>分類2（内部ｺｰﾄﾞ）</t>
    </r>
    <r>
      <rPr>
        <sz val="9"/>
        <rFont val="ＭＳ Ｐゴシック"/>
        <family val="3"/>
        <charset val="128"/>
      </rPr>
      <t/>
    </r>
    <rPh sb="0" eb="2">
      <t>ブンルイ</t>
    </rPh>
    <rPh sb="4" eb="6">
      <t>ナイブ</t>
    </rPh>
    <phoneticPr fontId="3"/>
  </si>
  <si>
    <t>港湾</t>
    <rPh sb="0" eb="2">
      <t>コウワン</t>
    </rPh>
    <phoneticPr fontId="3"/>
  </si>
  <si>
    <t>航空</t>
    <rPh sb="0" eb="2">
      <t>コウクウ</t>
    </rPh>
    <phoneticPr fontId="3"/>
  </si>
  <si>
    <t>下水</t>
    <rPh sb="0" eb="2">
      <t>ゲスイ</t>
    </rPh>
    <phoneticPr fontId="3"/>
  </si>
  <si>
    <t>都市</t>
    <rPh sb="0" eb="2">
      <t>トシ</t>
    </rPh>
    <phoneticPr fontId="3"/>
  </si>
  <si>
    <t>615：八王子支社</t>
    <rPh sb="7" eb="9">
      <t>シシャ</t>
    </rPh>
    <phoneticPr fontId="3"/>
  </si>
  <si>
    <t>616：金沢支社</t>
    <rPh sb="6" eb="8">
      <t>シシャ</t>
    </rPh>
    <phoneticPr fontId="3"/>
  </si>
  <si>
    <t>503：関東・北陸総合事務所</t>
    <rPh sb="4" eb="6">
      <t>カントウ</t>
    </rPh>
    <rPh sb="7" eb="9">
      <t>ホクリク</t>
    </rPh>
    <rPh sb="9" eb="11">
      <t>ソウゴウ</t>
    </rPh>
    <rPh sb="11" eb="13">
      <t>ジム</t>
    </rPh>
    <rPh sb="13" eb="14">
      <t>ショ</t>
    </rPh>
    <phoneticPr fontId="2"/>
  </si>
  <si>
    <t>504：東海総合事務所</t>
    <rPh sb="4" eb="6">
      <t>トウカイ</t>
    </rPh>
    <rPh sb="6" eb="8">
      <t>ソウゴウ</t>
    </rPh>
    <rPh sb="8" eb="10">
      <t>ジム</t>
    </rPh>
    <rPh sb="10" eb="11">
      <t>ショ</t>
    </rPh>
    <phoneticPr fontId="2"/>
  </si>
  <si>
    <t>505：近畿・中国総合事務所</t>
    <rPh sb="4" eb="6">
      <t>キンキ</t>
    </rPh>
    <rPh sb="7" eb="9">
      <t>チュウゴク</t>
    </rPh>
    <rPh sb="9" eb="11">
      <t>ソウゴウ</t>
    </rPh>
    <rPh sb="11" eb="13">
      <t>ジム</t>
    </rPh>
    <rPh sb="13" eb="14">
      <t>ショ</t>
    </rPh>
    <phoneticPr fontId="2"/>
  </si>
  <si>
    <t>506：四国総合事務所</t>
    <rPh sb="4" eb="6">
      <t>シコク</t>
    </rPh>
    <rPh sb="6" eb="8">
      <t>ソウゴウ</t>
    </rPh>
    <rPh sb="8" eb="10">
      <t>ジム</t>
    </rPh>
    <rPh sb="10" eb="11">
      <t>ショ</t>
    </rPh>
    <phoneticPr fontId="2"/>
  </si>
  <si>
    <t>507：九州総合事務所</t>
    <rPh sb="4" eb="6">
      <t>キュウシュウ</t>
    </rPh>
    <rPh sb="6" eb="8">
      <t>ソウゴウ</t>
    </rPh>
    <rPh sb="8" eb="10">
      <t>ジム</t>
    </rPh>
    <rPh sb="10" eb="11">
      <t>ショ</t>
    </rPh>
    <phoneticPr fontId="2"/>
  </si>
  <si>
    <t>612：関東支社</t>
    <rPh sb="4" eb="6">
      <t>カントウ</t>
    </rPh>
    <rPh sb="6" eb="8">
      <t>シシャ</t>
    </rPh>
    <phoneticPr fontId="3"/>
  </si>
  <si>
    <t>710：関西学研本部</t>
    <rPh sb="4" eb="6">
      <t>カンサイ</t>
    </rPh>
    <rPh sb="6" eb="8">
      <t>ガッケン</t>
    </rPh>
    <rPh sb="8" eb="10">
      <t>ホンブ</t>
    </rPh>
    <phoneticPr fontId="3"/>
  </si>
  <si>
    <t>062：堺市</t>
    <rPh sb="4" eb="6">
      <t>サカイシ</t>
    </rPh>
    <phoneticPr fontId="3"/>
  </si>
  <si>
    <t>613：新潟支社</t>
    <rPh sb="6" eb="8">
      <t>シシャ</t>
    </rPh>
    <phoneticPr fontId="3"/>
  </si>
  <si>
    <t>716：本社</t>
    <rPh sb="4" eb="6">
      <t>ホンシャ</t>
    </rPh>
    <phoneticPr fontId="3"/>
  </si>
  <si>
    <t>Ｄ</t>
    <phoneticPr fontId="3"/>
  </si>
  <si>
    <t>チ</t>
    <phoneticPr fontId="3"/>
  </si>
  <si>
    <t>Ａ</t>
    <phoneticPr fontId="3"/>
  </si>
  <si>
    <t>仮設備関係</t>
    <rPh sb="0" eb="1">
      <t>カリ</t>
    </rPh>
    <rPh sb="1" eb="3">
      <t>セツビ</t>
    </rPh>
    <rPh sb="3" eb="5">
      <t>カンケイ</t>
    </rPh>
    <phoneticPr fontId="3"/>
  </si>
  <si>
    <t>Ｂ</t>
    <phoneticPr fontId="3"/>
  </si>
  <si>
    <t>営繕関係</t>
    <rPh sb="0" eb="2">
      <t>エイゼン</t>
    </rPh>
    <rPh sb="2" eb="4">
      <t>カンケイ</t>
    </rPh>
    <phoneticPr fontId="3"/>
  </si>
  <si>
    <t>Ｃ</t>
    <phoneticPr fontId="3"/>
  </si>
  <si>
    <t>安全関係</t>
    <rPh sb="0" eb="2">
      <t>アンゼン</t>
    </rPh>
    <rPh sb="2" eb="4">
      <t>カンケイ</t>
    </rPh>
    <phoneticPr fontId="3"/>
  </si>
  <si>
    <t>回航・えい航費</t>
    <rPh sb="0" eb="2">
      <t>カイコウ</t>
    </rPh>
    <rPh sb="5" eb="6">
      <t>コウ</t>
    </rPh>
    <phoneticPr fontId="3"/>
  </si>
  <si>
    <t>ヌ</t>
    <phoneticPr fontId="3"/>
  </si>
  <si>
    <t>リ</t>
    <phoneticPr fontId="3"/>
  </si>
  <si>
    <t>イ</t>
    <phoneticPr fontId="3"/>
  </si>
  <si>
    <t>ロ</t>
    <phoneticPr fontId="3"/>
  </si>
  <si>
    <t>ロ</t>
    <phoneticPr fontId="3"/>
  </si>
  <si>
    <t>上・下水道料金</t>
    <rPh sb="0" eb="1">
      <t>ジョウ</t>
    </rPh>
    <rPh sb="2" eb="5">
      <t>ゲスイドウ</t>
    </rPh>
    <rPh sb="5" eb="7">
      <t>リョウキン</t>
    </rPh>
    <phoneticPr fontId="3"/>
  </si>
  <si>
    <t>ハ</t>
    <phoneticPr fontId="3"/>
  </si>
  <si>
    <t>有料道路利用料</t>
    <rPh sb="0" eb="2">
      <t>ユウリョウ</t>
    </rPh>
    <rPh sb="2" eb="4">
      <t>ドウロ</t>
    </rPh>
    <rPh sb="4" eb="7">
      <t>リヨウリョウ</t>
    </rPh>
    <phoneticPr fontId="3"/>
  </si>
  <si>
    <t>Ｆ</t>
    <phoneticPr fontId="3"/>
  </si>
  <si>
    <t>事務用品費</t>
    <rPh sb="0" eb="2">
      <t>ジム</t>
    </rPh>
    <rPh sb="2" eb="4">
      <t>ヨウヒン</t>
    </rPh>
    <rPh sb="4" eb="5">
      <t>ヒ</t>
    </rPh>
    <phoneticPr fontId="3"/>
  </si>
  <si>
    <t>タ</t>
    <phoneticPr fontId="3"/>
  </si>
  <si>
    <t>処分費</t>
    <rPh sb="0" eb="3">
      <t>ショブンヒ</t>
    </rPh>
    <phoneticPr fontId="3"/>
  </si>
  <si>
    <t>カ</t>
    <phoneticPr fontId="3"/>
  </si>
  <si>
    <t>動力・用水光熱費</t>
    <phoneticPr fontId="3"/>
  </si>
  <si>
    <t>ヨ</t>
    <phoneticPr fontId="3"/>
  </si>
  <si>
    <t>⑥</t>
    <phoneticPr fontId="3"/>
  </si>
  <si>
    <t>機器材</t>
    <rPh sb="0" eb="1">
      <t>キキ</t>
    </rPh>
    <rPh sb="2" eb="3">
      <t>ザイ</t>
    </rPh>
    <phoneticPr fontId="3"/>
  </si>
  <si>
    <t>1)</t>
    <phoneticPr fontId="3"/>
  </si>
  <si>
    <t>2)</t>
    <phoneticPr fontId="3"/>
  </si>
  <si>
    <t>3)</t>
    <phoneticPr fontId="3"/>
  </si>
  <si>
    <t>4)</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</si>
  <si>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</si>
  <si>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</si>
  <si>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</si>
  <si>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</si>
  <si>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</si>
  <si>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</si>
  <si>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</si>
  <si>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</si>
  <si>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</si>
  <si>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貸与機械等現場修理・管理費(官貸与)</t>
    <rPh sb="14" eb="15">
      <t>カン</t>
    </rPh>
    <rPh sb="15" eb="17">
      <t>タイヨ</t>
    </rPh>
    <phoneticPr fontId="3"/>
  </si>
  <si>
    <t>機械器具等損料</t>
    <rPh sb="2" eb="3">
      <t>ウツワ</t>
    </rPh>
    <phoneticPr fontId="3"/>
  </si>
  <si>
    <r>
      <t>厚生年金保険料</t>
    </r>
    <r>
      <rPr>
        <sz val="9"/>
        <rFont val="ＭＳ Ｐゴシック"/>
        <family val="3"/>
        <charset val="128"/>
      </rPr>
      <t>（児童手当拠出金含む）</t>
    </r>
    <phoneticPr fontId="3"/>
  </si>
  <si>
    <r>
      <t>健康保険料</t>
    </r>
    <r>
      <rPr>
        <sz val="9"/>
        <rFont val="ＭＳ Ｐゴシック"/>
        <family val="3"/>
        <charset val="128"/>
      </rPr>
      <t>（介護保険料含む）</t>
    </r>
    <phoneticPr fontId="3"/>
  </si>
  <si>
    <t>特殊な品質管理</t>
    <rPh sb="0" eb="2">
      <t>トクシュ</t>
    </rPh>
    <phoneticPr fontId="3"/>
  </si>
  <si>
    <t>工事実績登録費</t>
    <rPh sb="2" eb="4">
      <t>ジッセキ</t>
    </rPh>
    <rPh sb="4" eb="6">
      <t>トウロク</t>
    </rPh>
    <rPh sb="6" eb="7">
      <t>ヒ</t>
    </rPh>
    <phoneticPr fontId="3"/>
  </si>
  <si>
    <t>ファイルの種類</t>
    <rPh sb="5" eb="7">
      <t>シュルイ</t>
    </rPh>
    <phoneticPr fontId="3"/>
  </si>
  <si>
    <t>配布年度</t>
    <rPh sb="0" eb="2">
      <t>ハイフ</t>
    </rPh>
    <rPh sb="2" eb="4">
      <t>ネンド</t>
    </rPh>
    <phoneticPr fontId="3"/>
  </si>
  <si>
    <t>詳細は、マニュアルを参照してください。</t>
    <rPh sb="0" eb="2">
      <t>ショウサイ</t>
    </rPh>
    <rPh sb="10" eb="12">
      <t>サンショウ</t>
    </rPh>
    <phoneticPr fontId="3"/>
  </si>
  <si>
    <t>エラーを表しています。エラーをなくすように入力して下さい。</t>
  </si>
  <si>
    <t>間接工事費等諸経費動向調査</t>
    <phoneticPr fontId="2"/>
  </si>
  <si>
    <t>注意事項</t>
    <rPh sb="0" eb="2">
      <t>チュウイ</t>
    </rPh>
    <rPh sb="2" eb="4">
      <t>ジコウ</t>
    </rPh>
    <phoneticPr fontId="3"/>
  </si>
  <si>
    <t>１．ｼｰﾄ上の表示</t>
    <phoneticPr fontId="3"/>
  </si>
  <si>
    <t>※</t>
    <phoneticPr fontId="3"/>
  </si>
  <si>
    <t>：</t>
    <phoneticPr fontId="3"/>
  </si>
  <si>
    <t>入力箇所を表しています。</t>
    <phoneticPr fontId="3"/>
  </si>
  <si>
    <t>黄色のｾﾙに入力して下さい。緑色のｾﾙは自動で値が入ります。</t>
    <phoneticPr fontId="3"/>
  </si>
  <si>
    <t>Ｅ</t>
    <phoneticPr fontId="3"/>
  </si>
  <si>
    <t>２．入力の順番</t>
    <rPh sb="5" eb="7">
      <t>ジュンバン</t>
    </rPh>
    <phoneticPr fontId="3"/>
  </si>
  <si>
    <t>ｼｰﾄを選択して入力して下さい。</t>
    <rPh sb="4" eb="6">
      <t>センタク</t>
    </rPh>
    <rPh sb="8" eb="10">
      <t>ニュウリョク</t>
    </rPh>
    <rPh sb="10" eb="13">
      <t>シテクダ</t>
    </rPh>
    <phoneticPr fontId="6"/>
  </si>
  <si>
    <t>自走による運搬</t>
    <phoneticPr fontId="3"/>
  </si>
  <si>
    <t>建設機械Ⅰ</t>
    <rPh sb="0" eb="2">
      <t>ケンセツ</t>
    </rPh>
    <rPh sb="2" eb="4">
      <t>キカイ</t>
    </rPh>
    <phoneticPr fontId="3"/>
  </si>
  <si>
    <t>建設機械Ⅱ</t>
    <phoneticPr fontId="3"/>
  </si>
  <si>
    <t>063：新潟市</t>
    <phoneticPr fontId="3"/>
  </si>
  <si>
    <t>064：浜松市</t>
    <phoneticPr fontId="3"/>
  </si>
  <si>
    <t>065：岡山市</t>
    <rPh sb="4" eb="6">
      <t>オカヤマ</t>
    </rPh>
    <phoneticPr fontId="3"/>
  </si>
  <si>
    <t>下水道局　←　未使用</t>
    <rPh sb="3" eb="4">
      <t>キョク</t>
    </rPh>
    <rPh sb="7" eb="10">
      <t>ミシヨウ</t>
    </rPh>
    <phoneticPr fontId="3"/>
  </si>
  <si>
    <t>高速道路(株)</t>
    <rPh sb="0" eb="2">
      <t>コウソク</t>
    </rPh>
    <rPh sb="2" eb="4">
      <t>ドウロ</t>
    </rPh>
    <rPh sb="4" eb="7">
      <t>カブ</t>
    </rPh>
    <phoneticPr fontId="3"/>
  </si>
  <si>
    <t>618：東京支社</t>
    <rPh sb="4" eb="6">
      <t>トウキョウ</t>
    </rPh>
    <rPh sb="6" eb="8">
      <t>シシャ</t>
    </rPh>
    <phoneticPr fontId="3"/>
  </si>
  <si>
    <t>702：多摩事業部</t>
    <phoneticPr fontId="3"/>
  </si>
  <si>
    <t>機器間接費</t>
    <phoneticPr fontId="3"/>
  </si>
  <si>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3"/>
  </si>
  <si>
    <t>機器管理費
（電気通信設備工事の場合）</t>
    <rPh sb="0" eb="2">
      <t>キキ</t>
    </rPh>
    <rPh sb="2" eb="5">
      <t>カンリヒ</t>
    </rPh>
    <phoneticPr fontId="3"/>
  </si>
  <si>
    <t>Ａ．工事現場の維持に要した費用</t>
    <rPh sb="2" eb="4">
      <t>コウジ</t>
    </rPh>
    <rPh sb="4" eb="6">
      <t>ゲンバ</t>
    </rPh>
    <rPh sb="7" eb="9">
      <t>イジ</t>
    </rPh>
    <rPh sb="10" eb="11">
      <t>ヨウ</t>
    </rPh>
    <rPh sb="13" eb="15">
      <t>ヒヨウ</t>
    </rPh>
    <phoneticPr fontId="3"/>
  </si>
  <si>
    <t>Ｃ．工事の再開・準備に要した費用</t>
    <rPh sb="2" eb="4">
      <t>コウジ</t>
    </rPh>
    <rPh sb="5" eb="7">
      <t>サイカイ</t>
    </rPh>
    <rPh sb="8" eb="10">
      <t>ジュンビ</t>
    </rPh>
    <rPh sb="11" eb="12">
      <t>ヨウ</t>
    </rPh>
    <rPh sb="14" eb="16">
      <t>ヒヨウ</t>
    </rPh>
    <phoneticPr fontId="3"/>
  </si>
  <si>
    <t>ロ</t>
    <phoneticPr fontId="3"/>
  </si>
  <si>
    <t>都道府県</t>
    <rPh sb="0" eb="4">
      <t>トドウフケン</t>
    </rPh>
    <phoneticPr fontId="3"/>
  </si>
  <si>
    <t>060：さいたま市</t>
    <phoneticPr fontId="3"/>
  </si>
  <si>
    <t>066：相模原市</t>
    <rPh sb="4" eb="7">
      <t>サガミハラ</t>
    </rPh>
    <rPh sb="7" eb="8">
      <t>シ</t>
    </rPh>
    <phoneticPr fontId="3"/>
  </si>
  <si>
    <t>再圧装置設置、撤去、維持管理に要した費用</t>
    <rPh sb="0" eb="1">
      <t>サイ</t>
    </rPh>
    <rPh sb="1" eb="2">
      <t>アツ</t>
    </rPh>
    <rPh sb="2" eb="4">
      <t>ソウチ</t>
    </rPh>
    <rPh sb="4" eb="6">
      <t>セッチ</t>
    </rPh>
    <rPh sb="7" eb="9">
      <t>テッキョ</t>
    </rPh>
    <rPh sb="10" eb="12">
      <t>イジ</t>
    </rPh>
    <rPh sb="12" eb="14">
      <t>カンリ</t>
    </rPh>
    <rPh sb="15" eb="16">
      <t>ヨウ</t>
    </rPh>
    <rPh sb="18" eb="20">
      <t>ヒヨウ</t>
    </rPh>
    <phoneticPr fontId="3"/>
  </si>
  <si>
    <t>$o$4</t>
  </si>
  <si>
    <t>$o$5</t>
  </si>
  <si>
    <t>$o$6</t>
  </si>
  <si>
    <t>6：日本下水道事業団</t>
  </si>
  <si>
    <t>9：都道府県・政令指定都市(市町村等)</t>
    <rPh sb="2" eb="6">
      <t>トドウフケン</t>
    </rPh>
    <rPh sb="14" eb="15">
      <t>シ</t>
    </rPh>
    <rPh sb="15" eb="16">
      <t>マチ</t>
    </rPh>
    <rPh sb="16" eb="17">
      <t>ソン</t>
    </rPh>
    <rPh sb="17" eb="18">
      <t>ナド</t>
    </rPh>
    <phoneticPr fontId="3"/>
  </si>
  <si>
    <t>7：東日本高速道路（株）
　 中日本高速道路（株）
　 西日本高速道路（株）</t>
    <phoneticPr fontId="3"/>
  </si>
  <si>
    <t>=$S$146:$S$159</t>
    <phoneticPr fontId="3"/>
  </si>
  <si>
    <t>8：都市再生機構</t>
    <phoneticPr fontId="3"/>
  </si>
  <si>
    <t>=$S$160:$S$174</t>
    <phoneticPr fontId="3"/>
  </si>
  <si>
    <t>$o$3</t>
    <phoneticPr fontId="3"/>
  </si>
  <si>
    <t>=$o$8:$o$9</t>
    <phoneticPr fontId="3"/>
  </si>
  <si>
    <t>$o$10</t>
    <phoneticPr fontId="3"/>
  </si>
  <si>
    <t>$o$11</t>
    <phoneticPr fontId="3"/>
  </si>
  <si>
    <t>使用していない→</t>
    <rPh sb="0" eb="2">
      <t>シヨウ</t>
    </rPh>
    <phoneticPr fontId="3"/>
  </si>
  <si>
    <t>5：下水道局</t>
    <phoneticPr fontId="3"/>
  </si>
  <si>
    <t>建設：都道府県</t>
    <rPh sb="0" eb="2">
      <t>ケンセツ</t>
    </rPh>
    <rPh sb="3" eb="7">
      <t>トドウフケン</t>
    </rPh>
    <phoneticPr fontId="3"/>
  </si>
  <si>
    <t>建設：水資源</t>
    <rPh sb="0" eb="2">
      <t>ケンセツ</t>
    </rPh>
    <rPh sb="3" eb="6">
      <t>ミズシゲン</t>
    </rPh>
    <phoneticPr fontId="3"/>
  </si>
  <si>
    <t>401：水資源機構 本社</t>
    <rPh sb="4" eb="5">
      <t>ミズ</t>
    </rPh>
    <rPh sb="5" eb="7">
      <t>シゲン</t>
    </rPh>
    <rPh sb="7" eb="9">
      <t>キコウ</t>
    </rPh>
    <rPh sb="10" eb="12">
      <t>ホンシャ</t>
    </rPh>
    <phoneticPr fontId="3"/>
  </si>
  <si>
    <t>402：水資源機構 中部支社</t>
    <rPh sb="4" eb="5">
      <t>ミズ</t>
    </rPh>
    <rPh sb="5" eb="7">
      <t>シゲン</t>
    </rPh>
    <rPh sb="7" eb="9">
      <t>キコウ</t>
    </rPh>
    <rPh sb="10" eb="12">
      <t>チュウブ</t>
    </rPh>
    <rPh sb="12" eb="14">
      <t>シシャ</t>
    </rPh>
    <phoneticPr fontId="3"/>
  </si>
  <si>
    <t>403：水資源機構 関西支社</t>
    <rPh sb="4" eb="5">
      <t>ミズ</t>
    </rPh>
    <rPh sb="5" eb="7">
      <t>シゲン</t>
    </rPh>
    <rPh sb="7" eb="9">
      <t>キコウ</t>
    </rPh>
    <rPh sb="10" eb="12">
      <t>カンサイ</t>
    </rPh>
    <rPh sb="12" eb="14">
      <t>シシャ</t>
    </rPh>
    <phoneticPr fontId="3"/>
  </si>
  <si>
    <t>404：水資源機構 吉野川局</t>
    <rPh sb="4" eb="5">
      <t>ミズ</t>
    </rPh>
    <rPh sb="5" eb="7">
      <t>シゲン</t>
    </rPh>
    <rPh sb="7" eb="9">
      <t>キコウ</t>
    </rPh>
    <rPh sb="10" eb="12">
      <t>ヨシノ</t>
    </rPh>
    <rPh sb="12" eb="13">
      <t>ガワ</t>
    </rPh>
    <rPh sb="13" eb="14">
      <t>キョク</t>
    </rPh>
    <phoneticPr fontId="3"/>
  </si>
  <si>
    <t>405：水資源機構 筑後川局</t>
    <rPh sb="4" eb="5">
      <t>ミズ</t>
    </rPh>
    <rPh sb="5" eb="7">
      <t>シゲン</t>
    </rPh>
    <rPh sb="7" eb="9">
      <t>キコウ</t>
    </rPh>
    <rPh sb="10" eb="12">
      <t>チクゴ</t>
    </rPh>
    <rPh sb="12" eb="13">
      <t>ガワ</t>
    </rPh>
    <rPh sb="13" eb="14">
      <t>キョク</t>
    </rPh>
    <phoneticPr fontId="3"/>
  </si>
  <si>
    <t>旧運輸（港湾、航空）</t>
    <rPh sb="0" eb="1">
      <t>キュウ</t>
    </rPh>
    <rPh sb="1" eb="3">
      <t>ウンユ</t>
    </rPh>
    <rPh sb="4" eb="6">
      <t>コウワン</t>
    </rPh>
    <rPh sb="7" eb="9">
      <t>コウクウ</t>
    </rPh>
    <phoneticPr fontId="3"/>
  </si>
  <si>
    <t>売払費</t>
    <rPh sb="0" eb="3">
      <t>ウリハライヒ</t>
    </rPh>
    <phoneticPr fontId="3"/>
  </si>
  <si>
    <t>受入費</t>
    <rPh sb="0" eb="2">
      <t>ウケイレ</t>
    </rPh>
    <rPh sb="2" eb="3">
      <t>ヒ</t>
    </rPh>
    <phoneticPr fontId="3"/>
  </si>
  <si>
    <t>敷鉄板①</t>
    <phoneticPr fontId="3"/>
  </si>
  <si>
    <t>敷鉄板②</t>
    <phoneticPr fontId="3"/>
  </si>
  <si>
    <t>敷鉄板③</t>
    <phoneticPr fontId="3"/>
  </si>
  <si>
    <t>敷鉄板④</t>
    <phoneticPr fontId="3"/>
  </si>
  <si>
    <t>617：名古屋支社</t>
    <rPh sb="4" eb="7">
      <t>ナゴヤ</t>
    </rPh>
    <rPh sb="7" eb="9">
      <t>シシャ</t>
    </rPh>
    <phoneticPr fontId="3"/>
  </si>
  <si>
    <t>所管別コード</t>
    <rPh sb="0" eb="2">
      <t>ショカン</t>
    </rPh>
    <rPh sb="2" eb="3">
      <t>ベツ</t>
    </rPh>
    <phoneticPr fontId="3"/>
  </si>
  <si>
    <t>↓「W2」セルとリンク</t>
    <phoneticPr fontId="3"/>
  </si>
  <si>
    <t>高速</t>
    <rPh sb="0" eb="2">
      <t>コウソク</t>
    </rPh>
    <phoneticPr fontId="3"/>
  </si>
  <si>
    <t>補助ダム</t>
    <rPh sb="0" eb="2">
      <t>ホジョ</t>
    </rPh>
    <phoneticPr fontId="3"/>
  </si>
  <si>
    <t>=$S$14:$S$81</t>
    <phoneticPr fontId="3"/>
  </si>
  <si>
    <t>所管名(1)</t>
    <rPh sb="0" eb="2">
      <t>ショカン</t>
    </rPh>
    <rPh sb="2" eb="3">
      <t>メイ</t>
    </rPh>
    <phoneticPr fontId="3"/>
  </si>
  <si>
    <t>=$S$2:$S$88</t>
    <phoneticPr fontId="3"/>
  </si>
  <si>
    <t>=$S$104:$S$124</t>
    <phoneticPr fontId="3"/>
  </si>
  <si>
    <t>=$S$90:$S$103</t>
    <phoneticPr fontId="3"/>
  </si>
  <si>
    <t>=$S$127:$S$136</t>
    <phoneticPr fontId="3"/>
  </si>
  <si>
    <t>=$S$179:$S$254</t>
    <phoneticPr fontId="3"/>
  </si>
  <si>
    <t>$o$12</t>
    <phoneticPr fontId="3"/>
  </si>
  <si>
    <t>シート</t>
    <phoneticPr fontId="3"/>
  </si>
  <si>
    <t>項目</t>
    <rPh sb="0" eb="2">
      <t>コウモク</t>
    </rPh>
    <phoneticPr fontId="3"/>
  </si>
  <si>
    <t>行の表示・非表示設定「Rows Hidden」</t>
    <rPh sb="0" eb="1">
      <t>ギョウ</t>
    </rPh>
    <rPh sb="2" eb="4">
      <t>ヒョウジ</t>
    </rPh>
    <rPh sb="5" eb="8">
      <t>ヒヒョウジ</t>
    </rPh>
    <rPh sb="8" eb="10">
      <t>セッテイ</t>
    </rPh>
    <phoneticPr fontId="3"/>
  </si>
  <si>
    <t>セルの着色及びロック・非ロック「Range Locked」の設定</t>
    <rPh sb="3" eb="5">
      <t>チャクショク</t>
    </rPh>
    <rPh sb="5" eb="6">
      <t>オヨ</t>
    </rPh>
    <rPh sb="11" eb="12">
      <t>ヒ</t>
    </rPh>
    <rPh sb="30" eb="32">
      <t>セッテイ</t>
    </rPh>
    <phoneticPr fontId="3"/>
  </si>
  <si>
    <t>セルの値（計算式）の設定</t>
    <rPh sb="3" eb="4">
      <t>アタイ</t>
    </rPh>
    <rPh sb="5" eb="7">
      <t>ケイサン</t>
    </rPh>
    <rPh sb="7" eb="8">
      <t>シキ</t>
    </rPh>
    <rPh sb="10" eb="12">
      <t>セッテイ</t>
    </rPh>
    <phoneticPr fontId="3"/>
  </si>
  <si>
    <r>
      <t>○：表示(False)</t>
    </r>
    <r>
      <rPr>
        <sz val="10"/>
        <rFont val="ＭＳ Ｐゴシック"/>
        <family val="3"/>
        <charset val="128"/>
      </rPr>
      <t>　　×：非表示(True)</t>
    </r>
    <rPh sb="2" eb="4">
      <t>ヒョウジ</t>
    </rPh>
    <phoneticPr fontId="3"/>
  </si>
  <si>
    <r>
      <t>19：着色19(黄),非ロック(False)</t>
    </r>
    <r>
      <rPr>
        <sz val="9"/>
        <color indexed="10"/>
        <rFont val="ＭＳ Ｐゴシック"/>
        <family val="3"/>
        <charset val="128"/>
      </rPr>
      <t>　　</t>
    </r>
    <r>
      <rPr>
        <sz val="9"/>
        <color indexed="17"/>
        <rFont val="ＭＳ Ｐゴシック"/>
        <family val="3"/>
        <charset val="128"/>
      </rPr>
      <t>35：着色35(緑),ロック(True)</t>
    </r>
    <r>
      <rPr>
        <sz val="9"/>
        <color indexed="10"/>
        <rFont val="ＭＳ Ｐゴシック"/>
        <family val="3"/>
        <charset val="128"/>
      </rPr>
      <t>　　</t>
    </r>
    <r>
      <rPr>
        <sz val="9"/>
        <rFont val="ＭＳ Ｐゴシック"/>
        <family val="3"/>
        <charset val="128"/>
      </rPr>
      <t>2：着色2（無）,ロック(True)　</t>
    </r>
    <rPh sb="27" eb="29">
      <t>チャクショク</t>
    </rPh>
    <rPh sb="32" eb="33">
      <t>ミドリ</t>
    </rPh>
    <rPh sb="48" eb="50">
      <t>チャクショク</t>
    </rPh>
    <rPh sb="52" eb="53">
      <t>ム</t>
    </rPh>
    <phoneticPr fontId="3"/>
  </si>
  <si>
    <r>
      <t>34：着色34（水色）,ロック(True)</t>
    </r>
    <r>
      <rPr>
        <sz val="9"/>
        <rFont val="ＭＳ Ｐゴシック"/>
        <family val="3"/>
        <charset val="128"/>
      </rPr>
      <t xml:space="preserve">　 </t>
    </r>
    <r>
      <rPr>
        <sz val="9"/>
        <color indexed="45"/>
        <rFont val="ＭＳ Ｐゴシック"/>
        <family val="3"/>
        <charset val="128"/>
      </rPr>
      <t>40：着色40（ベージュ）,ロック(True)　</t>
    </r>
    <rPh sb="8" eb="9">
      <t>ミズ</t>
    </rPh>
    <rPh sb="9" eb="10">
      <t>イロ</t>
    </rPh>
    <phoneticPr fontId="3"/>
  </si>
  <si>
    <t>赤文字は他省庁と異なる設定</t>
    <rPh sb="0" eb="1">
      <t>アカ</t>
    </rPh>
    <rPh sb="1" eb="3">
      <t>モジ</t>
    </rPh>
    <rPh sb="4" eb="7">
      <t>タショウチョウ</t>
    </rPh>
    <rPh sb="8" eb="9">
      <t>コト</t>
    </rPh>
    <rPh sb="11" eb="13">
      <t>セッテイ</t>
    </rPh>
    <phoneticPr fontId="3"/>
  </si>
  <si>
    <t>開始
行</t>
    <rPh sb="0" eb="2">
      <t>カイシ</t>
    </rPh>
    <rPh sb="3" eb="4">
      <t>ギョウ</t>
    </rPh>
    <phoneticPr fontId="3"/>
  </si>
  <si>
    <t>終了
行</t>
    <rPh sb="0" eb="2">
      <t>シュウリョウ</t>
    </rPh>
    <rPh sb="3" eb="4">
      <t>ギョウ</t>
    </rPh>
    <phoneticPr fontId="3"/>
  </si>
  <si>
    <t>補助
ダム</t>
    <rPh sb="0" eb="2">
      <t>ホジョ</t>
    </rPh>
    <phoneticPr fontId="3"/>
  </si>
  <si>
    <t>開始セル</t>
    <rPh sb="0" eb="2">
      <t>カイシ</t>
    </rPh>
    <phoneticPr fontId="3"/>
  </si>
  <si>
    <t>終了セル</t>
    <rPh sb="0" eb="2">
      <t>シュウリョウ</t>
    </rPh>
    <phoneticPr fontId="3"/>
  </si>
  <si>
    <t>開始画面</t>
    <rPh sb="0" eb="2">
      <t>カイシ</t>
    </rPh>
    <rPh sb="2" eb="4">
      <t>ガメン</t>
    </rPh>
    <phoneticPr fontId="3"/>
  </si>
  <si>
    <t>○</t>
    <phoneticPr fontId="3"/>
  </si>
  <si>
    <t>×</t>
    <phoneticPr fontId="3"/>
  </si>
  <si>
    <t>○</t>
  </si>
  <si>
    <t>×</t>
  </si>
  <si>
    <t>無</t>
    <rPh sb="0" eb="1">
      <t>ナシ</t>
    </rPh>
    <phoneticPr fontId="3"/>
  </si>
  <si>
    <t>L17</t>
    <phoneticPr fontId="3"/>
  </si>
  <si>
    <t>N17</t>
    <phoneticPr fontId="3"/>
  </si>
  <si>
    <t>「無」：空欄に設定　　「ブランク」：何もしない　「無」以外：値又は数式を設定</t>
    <rPh sb="1" eb="2">
      <t>ナシ</t>
    </rPh>
    <rPh sb="4" eb="6">
      <t>クウラン</t>
    </rPh>
    <rPh sb="7" eb="9">
      <t>セッテイ</t>
    </rPh>
    <rPh sb="18" eb="19">
      <t>ナニ</t>
    </rPh>
    <rPh sb="25" eb="26">
      <t>ナシ</t>
    </rPh>
    <rPh sb="27" eb="29">
      <t>イガイ</t>
    </rPh>
    <rPh sb="30" eb="31">
      <t>アタイ</t>
    </rPh>
    <rPh sb="31" eb="32">
      <t>マタ</t>
    </rPh>
    <rPh sb="33" eb="35">
      <t>スウシキ</t>
    </rPh>
    <rPh sb="36" eb="38">
      <t>セッテイ</t>
    </rPh>
    <phoneticPr fontId="3"/>
  </si>
  <si>
    <t>×</t>
    <phoneticPr fontId="3"/>
  </si>
  <si>
    <t>○</t>
    <phoneticPr fontId="3"/>
  </si>
  <si>
    <t>L18</t>
    <phoneticPr fontId="3"/>
  </si>
  <si>
    <t>N19</t>
    <phoneticPr fontId="3"/>
  </si>
  <si>
    <t>受入費、売払費</t>
    <rPh sb="0" eb="2">
      <t>ウケイレ</t>
    </rPh>
    <rPh sb="2" eb="3">
      <t>ヒ</t>
    </rPh>
    <rPh sb="4" eb="5">
      <t>ウ</t>
    </rPh>
    <rPh sb="5" eb="6">
      <t>ハラ</t>
    </rPh>
    <rPh sb="6" eb="7">
      <t>ヒ</t>
    </rPh>
    <phoneticPr fontId="3"/>
  </si>
  <si>
    <t>敷鉄板④</t>
    <phoneticPr fontId="3"/>
  </si>
  <si>
    <t>○</t>
    <phoneticPr fontId="3"/>
  </si>
  <si>
    <t>×</t>
    <phoneticPr fontId="3"/>
  </si>
  <si>
    <t>L32</t>
    <phoneticPr fontId="3"/>
  </si>
  <si>
    <t>N32</t>
    <phoneticPr fontId="3"/>
  </si>
  <si>
    <t>「橋梁等架設支保工」の項目番号</t>
    <rPh sb="11" eb="13">
      <t>コウモク</t>
    </rPh>
    <rPh sb="13" eb="15">
      <t>バンゴウ</t>
    </rPh>
    <phoneticPr fontId="3"/>
  </si>
  <si>
    <t>I36</t>
  </si>
  <si>
    <t>「橋梁用架設タワー等」の項目番号</t>
    <phoneticPr fontId="3"/>
  </si>
  <si>
    <t>I37</t>
  </si>
  <si>
    <t>「橋梁用架設桁設備」の項目番号</t>
    <phoneticPr fontId="3"/>
  </si>
  <si>
    <t>I38</t>
  </si>
  <si>
    <t>「積み込み取り卸し費」の項目番号</t>
    <phoneticPr fontId="3"/>
  </si>
  <si>
    <t>「トンネル用スライドセントル」の項目番号</t>
    <phoneticPr fontId="3"/>
  </si>
  <si>
    <t>I33</t>
    <phoneticPr fontId="3"/>
  </si>
  <si>
    <t>I34</t>
  </si>
  <si>
    <t>I34</t>
    <phoneticPr fontId="3"/>
  </si>
  <si>
    <t>I35</t>
  </si>
  <si>
    <t>×</t>
    <phoneticPr fontId="3"/>
  </si>
  <si>
    <t>○</t>
    <phoneticPr fontId="3"/>
  </si>
  <si>
    <t>再圧装置設置、撤去、維持管理に要した費用</t>
    <phoneticPr fontId="3"/>
  </si>
  <si>
    <t>×</t>
    <phoneticPr fontId="3"/>
  </si>
  <si>
    <t>○</t>
    <phoneticPr fontId="3"/>
  </si>
  <si>
    <t>水雷・傷害保険料</t>
    <phoneticPr fontId="3"/>
  </si>
  <si>
    <t>×</t>
    <phoneticPr fontId="3"/>
  </si>
  <si>
    <t>○</t>
    <phoneticPr fontId="3"/>
  </si>
  <si>
    <t>労働者海上輸送費</t>
    <phoneticPr fontId="3"/>
  </si>
  <si>
    <t>○</t>
    <phoneticPr fontId="3"/>
  </si>
  <si>
    <t>×</t>
    <phoneticPr fontId="3"/>
  </si>
  <si>
    <t>ｲﾒｰｼﾞｱｯﾌﾟ費(仮設備、営繕、安全)</t>
    <rPh sb="9" eb="10">
      <t>ヒ</t>
    </rPh>
    <rPh sb="11" eb="12">
      <t>カリ</t>
    </rPh>
    <rPh sb="12" eb="14">
      <t>セツビ</t>
    </rPh>
    <rPh sb="15" eb="17">
      <t>エイゼン</t>
    </rPh>
    <rPh sb="18" eb="20">
      <t>アンゼン</t>
    </rPh>
    <phoneticPr fontId="3"/>
  </si>
  <si>
    <t>○</t>
    <phoneticPr fontId="3"/>
  </si>
  <si>
    <t>×</t>
    <phoneticPr fontId="3"/>
  </si>
  <si>
    <t>ｲﾒｰｼﾞｱｯﾌﾟ費(地域)</t>
    <rPh sb="9" eb="10">
      <t>ヒ</t>
    </rPh>
    <rPh sb="11" eb="13">
      <t>チイキ</t>
    </rPh>
    <phoneticPr fontId="3"/>
  </si>
  <si>
    <t>○</t>
    <phoneticPr fontId="3"/>
  </si>
  <si>
    <t>×</t>
    <phoneticPr fontId="3"/>
  </si>
  <si>
    <t>ｲﾒｰｼﾞｱｯﾌﾟ費(その他)</t>
    <rPh sb="9" eb="10">
      <t>ヒ</t>
    </rPh>
    <rPh sb="13" eb="14">
      <t>タ</t>
    </rPh>
    <phoneticPr fontId="3"/>
  </si>
  <si>
    <t>×</t>
    <phoneticPr fontId="3"/>
  </si>
  <si>
    <t>○</t>
    <phoneticPr fontId="3"/>
  </si>
  <si>
    <t>回航・えい航費</t>
    <phoneticPr fontId="3"/>
  </si>
  <si>
    <t>○</t>
    <phoneticPr fontId="3"/>
  </si>
  <si>
    <t>×</t>
    <phoneticPr fontId="3"/>
  </si>
  <si>
    <t>機器間接費</t>
    <phoneticPr fontId="3"/>
  </si>
  <si>
    <t>「鋼橋等工場製作費」の項目表示名</t>
    <rPh sb="11" eb="13">
      <t>コウモク</t>
    </rPh>
    <rPh sb="13" eb="15">
      <t>ヒョウジ</t>
    </rPh>
    <rPh sb="15" eb="16">
      <t>メイ</t>
    </rPh>
    <phoneticPr fontId="3"/>
  </si>
  <si>
    <t>鋼橋等工場製作費
（電気通信設備工事の場合は、機器単体費）</t>
    <phoneticPr fontId="3"/>
  </si>
  <si>
    <t>鋼橋等工場製作費</t>
    <phoneticPr fontId="3"/>
  </si>
  <si>
    <t>受注２</t>
    <phoneticPr fontId="3"/>
  </si>
  <si>
    <t>受注２</t>
    <phoneticPr fontId="3"/>
  </si>
  <si>
    <t>平成23年度</t>
    <rPh sb="0" eb="2">
      <t>ヘイセイ</t>
    </rPh>
    <rPh sb="4" eb="6">
      <t>ネンド</t>
    </rPh>
    <phoneticPr fontId="3"/>
  </si>
  <si>
    <t>×</t>
    <phoneticPr fontId="3"/>
  </si>
  <si>
    <t>○</t>
    <phoneticPr fontId="3"/>
  </si>
  <si>
    <t>保全</t>
    <rPh sb="0" eb="2">
      <t>ホゼン</t>
    </rPh>
    <phoneticPr fontId="3"/>
  </si>
  <si>
    <t>その他①</t>
    <phoneticPr fontId="3"/>
  </si>
  <si>
    <t>その他②</t>
    <phoneticPr fontId="3"/>
  </si>
  <si>
    <r>
      <t>「</t>
    </r>
    <r>
      <rPr>
        <sz val="10"/>
        <color indexed="14"/>
        <rFont val="ＭＳ Ｐゴシック"/>
        <family val="3"/>
        <charset val="128"/>
      </rPr>
      <t>その他①</t>
    </r>
    <r>
      <rPr>
        <sz val="10"/>
        <rFont val="ＭＳ Ｐゴシック"/>
        <family val="3"/>
        <charset val="128"/>
      </rPr>
      <t>」の項目番号</t>
    </r>
    <phoneticPr fontId="3"/>
  </si>
  <si>
    <r>
      <t>「</t>
    </r>
    <r>
      <rPr>
        <sz val="10"/>
        <color indexed="14"/>
        <rFont val="ＭＳ Ｐゴシック"/>
        <family val="3"/>
        <charset val="128"/>
      </rPr>
      <t>その他②</t>
    </r>
    <r>
      <rPr>
        <sz val="10"/>
        <rFont val="ＭＳ Ｐゴシック"/>
        <family val="3"/>
        <charset val="128"/>
      </rPr>
      <t>」の項目番号</t>
    </r>
    <phoneticPr fontId="3"/>
  </si>
  <si>
    <t>I39</t>
    <phoneticPr fontId="3"/>
  </si>
  <si>
    <t>N66</t>
    <phoneticPr fontId="3"/>
  </si>
  <si>
    <t>L66</t>
    <phoneticPr fontId="3"/>
  </si>
  <si>
    <t>L75</t>
    <phoneticPr fontId="3"/>
  </si>
  <si>
    <t>N75</t>
    <phoneticPr fontId="3"/>
  </si>
  <si>
    <t>L94</t>
    <phoneticPr fontId="3"/>
  </si>
  <si>
    <t>N94</t>
    <phoneticPr fontId="3"/>
  </si>
  <si>
    <t>L100</t>
    <phoneticPr fontId="3"/>
  </si>
  <si>
    <t>N100</t>
    <phoneticPr fontId="3"/>
  </si>
  <si>
    <t>L97</t>
    <phoneticPr fontId="3"/>
  </si>
  <si>
    <t>N99</t>
    <phoneticPr fontId="3"/>
  </si>
  <si>
    <t>L101</t>
    <phoneticPr fontId="3"/>
  </si>
  <si>
    <t>N101</t>
    <phoneticPr fontId="3"/>
  </si>
  <si>
    <t>L103</t>
    <phoneticPr fontId="3"/>
  </si>
  <si>
    <t>N104</t>
    <phoneticPr fontId="3"/>
  </si>
  <si>
    <t>L140</t>
    <phoneticPr fontId="3"/>
  </si>
  <si>
    <t>N141</t>
    <phoneticPr fontId="3"/>
  </si>
  <si>
    <t>F143</t>
    <phoneticPr fontId="3"/>
  </si>
  <si>
    <r>
      <t>平成</t>
    </r>
    <r>
      <rPr>
        <sz val="10"/>
        <color indexed="14"/>
        <rFont val="ＭＳ Ｐゴシック"/>
        <family val="3"/>
        <charset val="128"/>
      </rPr>
      <t>21～23</t>
    </r>
    <r>
      <rPr>
        <sz val="10"/>
        <rFont val="ＭＳ Ｐゴシック"/>
        <family val="3"/>
        <charset val="128"/>
      </rPr>
      <t>年度</t>
    </r>
    <rPh sb="0" eb="2">
      <t>ヘイセイ</t>
    </rPh>
    <rPh sb="7" eb="9">
      <t>ネンド</t>
    </rPh>
    <phoneticPr fontId="3"/>
  </si>
  <si>
    <t>橋梁用架設桁設備</t>
    <rPh sb="3" eb="5">
      <t>カセツ</t>
    </rPh>
    <phoneticPr fontId="3"/>
  </si>
  <si>
    <t>船員保険料（介護保険料含む）</t>
    <phoneticPr fontId="3"/>
  </si>
  <si>
    <t>外注経費(外注一般管理費等)</t>
    <rPh sb="0" eb="2">
      <t>ガイチュウ</t>
    </rPh>
    <rPh sb="2" eb="4">
      <t>ケイヒ</t>
    </rPh>
    <phoneticPr fontId="3"/>
  </si>
  <si>
    <t>※元請・下請の合算金額を入力して下さい（外注経費(外注一般管理費等)は下請のみの金額を入力）。</t>
    <rPh sb="1" eb="3">
      <t>モトウケ</t>
    </rPh>
    <rPh sb="4" eb="6">
      <t>シタウケ</t>
    </rPh>
    <rPh sb="7" eb="9">
      <t>ガッサン</t>
    </rPh>
    <rPh sb="9" eb="11">
      <t>キンガク</t>
    </rPh>
    <rPh sb="12" eb="14">
      <t>ニュウリョク</t>
    </rPh>
    <rPh sb="16" eb="17">
      <t>クダ</t>
    </rPh>
    <rPh sb="20" eb="22">
      <t>ガイチュウ</t>
    </rPh>
    <rPh sb="22" eb="24">
      <t>ケイヒ</t>
    </rPh>
    <rPh sb="25" eb="27">
      <t>ガイチュウ</t>
    </rPh>
    <rPh sb="27" eb="29">
      <t>イッパン</t>
    </rPh>
    <rPh sb="29" eb="32">
      <t>カンリヒ</t>
    </rPh>
    <rPh sb="32" eb="33">
      <t>トウ</t>
    </rPh>
    <rPh sb="35" eb="36">
      <t>シタ</t>
    </rPh>
    <rPh sb="36" eb="37">
      <t>ウ</t>
    </rPh>
    <rPh sb="40" eb="42">
      <t>キンガク</t>
    </rPh>
    <rPh sb="43" eb="45">
      <t>ニュウリョク</t>
    </rPh>
    <phoneticPr fontId="3"/>
  </si>
  <si>
    <t>7：東日本高速道路（株）</t>
    <phoneticPr fontId="3"/>
  </si>
  <si>
    <t>=$S$262:$S$267</t>
    <phoneticPr fontId="3"/>
  </si>
  <si>
    <t>保全　東日本高速道路(株)</t>
    <rPh sb="0" eb="2">
      <t>ホゼン</t>
    </rPh>
    <rPh sb="3" eb="4">
      <t>ヒガシ</t>
    </rPh>
    <rPh sb="4" eb="6">
      <t>ニホン</t>
    </rPh>
    <rPh sb="6" eb="8">
      <t>コウソク</t>
    </rPh>
    <rPh sb="8" eb="10">
      <t>ドウロ</t>
    </rPh>
    <rPh sb="10" eb="13">
      <t>カブ</t>
    </rPh>
    <phoneticPr fontId="3"/>
  </si>
  <si>
    <t>$o$13</t>
    <phoneticPr fontId="3"/>
  </si>
  <si>
    <t>3：国土交通省(航空)</t>
    <phoneticPr fontId="3"/>
  </si>
  <si>
    <t>鋼橋等工場製作費
（電気通信設備工事の場合は、機器単体費）</t>
    <phoneticPr fontId="3"/>
  </si>
  <si>
    <t>(単位千円)</t>
    <phoneticPr fontId="2"/>
  </si>
  <si>
    <t>最終工事請負金額（消費税込）</t>
    <rPh sb="0" eb="2">
      <t>サイシュウ</t>
    </rPh>
    <rPh sb="2" eb="4">
      <t>コウジ</t>
    </rPh>
    <rPh sb="4" eb="6">
      <t>ウケオイ</t>
    </rPh>
    <rPh sb="6" eb="8">
      <t>キンガク</t>
    </rPh>
    <rPh sb="9" eb="12">
      <t>ショウヒゼイ</t>
    </rPh>
    <rPh sb="12" eb="13">
      <t>コミ</t>
    </rPh>
    <phoneticPr fontId="3"/>
  </si>
  <si>
    <t>その他労災保険（法定外を含む）</t>
    <rPh sb="2" eb="3">
      <t>タ</t>
    </rPh>
    <rPh sb="3" eb="5">
      <t>ロウサイ</t>
    </rPh>
    <rPh sb="5" eb="7">
      <t>ホケン</t>
    </rPh>
    <rPh sb="8" eb="10">
      <t>ホウテイ</t>
    </rPh>
    <rPh sb="10" eb="11">
      <t>ガイ</t>
    </rPh>
    <rPh sb="12" eb="13">
      <t>フク</t>
    </rPh>
    <phoneticPr fontId="3"/>
  </si>
  <si>
    <t>整理番号</t>
  </si>
  <si>
    <t>ファイル種別</t>
    <rPh sb="4" eb="6">
      <t>シュベツ</t>
    </rPh>
    <phoneticPr fontId="3"/>
  </si>
  <si>
    <t>省庁</t>
  </si>
  <si>
    <t>局</t>
  </si>
  <si>
    <t>抽出年度
（調査票Ver）</t>
    <phoneticPr fontId="3"/>
  </si>
  <si>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</si>
  <si>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</si>
  <si>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</si>
  <si>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</si>
  <si>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</si>
  <si>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</si>
  <si>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</si>
  <si>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</si>
  <si>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</si>
  <si>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</si>
  <si>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</si>
  <si>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</si>
  <si>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</si>
  <si>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</si>
  <si>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</si>
  <si>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</si>
  <si>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</si>
  <si>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</si>
  <si>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</si>
  <si>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元請一時中止</t>
    <rPh sb="0" eb="1">
      <t>モト</t>
    </rPh>
    <rPh sb="1" eb="2">
      <t>ウ</t>
    </rPh>
    <rPh sb="2" eb="4">
      <t>イチジ</t>
    </rPh>
    <rPh sb="4" eb="6">
      <t>チュウシ</t>
    </rPh>
    <phoneticPr fontId="3"/>
  </si>
  <si>
    <t>NTT防護管設置費用</t>
    <rPh sb="3" eb="5">
      <t>ボウゴ</t>
    </rPh>
    <rPh sb="5" eb="6">
      <t>カン</t>
    </rPh>
    <rPh sb="6" eb="8">
      <t>セッチ</t>
    </rPh>
    <rPh sb="8" eb="10">
      <t>ヒヨウ</t>
    </rPh>
    <phoneticPr fontId="3"/>
  </si>
  <si>
    <t>快適トイレ費用</t>
  </si>
  <si>
    <t>*千円単位で入力し、千円未満は四捨五入すること。</t>
    <rPh sb="1" eb="3">
      <t>センエン</t>
    </rPh>
    <rPh sb="3" eb="5">
      <t>タンイ</t>
    </rPh>
    <rPh sb="6" eb="8">
      <t>ニュウリョク</t>
    </rPh>
    <rPh sb="10" eb="12">
      <t>センエン</t>
    </rPh>
    <rPh sb="12" eb="14">
      <t>ミマン</t>
    </rPh>
    <rPh sb="15" eb="19">
      <t>シシャゴニュウ</t>
    </rPh>
    <phoneticPr fontId="3"/>
  </si>
  <si>
    <t>A</t>
    <phoneticPr fontId="3"/>
  </si>
  <si>
    <t>B</t>
    <phoneticPr fontId="3"/>
  </si>
  <si>
    <t>C</t>
    <phoneticPr fontId="3"/>
  </si>
  <si>
    <t>D</t>
    <phoneticPr fontId="3"/>
  </si>
  <si>
    <t>E</t>
    <phoneticPr fontId="3"/>
  </si>
  <si>
    <t>F</t>
    <phoneticPr fontId="3"/>
  </si>
  <si>
    <t>労務費</t>
    <rPh sb="0" eb="3">
      <t>ロウムヒ</t>
    </rPh>
    <phoneticPr fontId="3"/>
  </si>
  <si>
    <t>交通誘導警備員A</t>
    <rPh sb="0" eb="2">
      <t>コウツウ</t>
    </rPh>
    <rPh sb="2" eb="4">
      <t>ユウドウ</t>
    </rPh>
    <rPh sb="4" eb="7">
      <t>ケイビイン</t>
    </rPh>
    <phoneticPr fontId="3"/>
  </si>
  <si>
    <t>交通誘導警備員B</t>
    <rPh sb="0" eb="2">
      <t>コウツウ</t>
    </rPh>
    <rPh sb="2" eb="4">
      <t>ユウドウ</t>
    </rPh>
    <rPh sb="4" eb="7">
      <t>ケイビイン</t>
    </rPh>
    <phoneticPr fontId="3"/>
  </si>
  <si>
    <t>地域連携</t>
    <rPh sb="0" eb="2">
      <t>チイキ</t>
    </rPh>
    <rPh sb="2" eb="4">
      <t>レンケイ</t>
    </rPh>
    <phoneticPr fontId="3"/>
  </si>
  <si>
    <t>ヲ</t>
    <phoneticPr fontId="3"/>
  </si>
  <si>
    <t>ワ</t>
    <phoneticPr fontId="3"/>
  </si>
  <si>
    <t>レ</t>
    <phoneticPr fontId="3"/>
  </si>
  <si>
    <t>公共事業労務費調査</t>
    <phoneticPr fontId="3"/>
  </si>
  <si>
    <t>現場環境改善費</t>
    <rPh sb="0" eb="2">
      <t>ゲンバ</t>
    </rPh>
    <rPh sb="2" eb="4">
      <t>カンキョウ</t>
    </rPh>
    <rPh sb="4" eb="6">
      <t>カイゼン</t>
    </rPh>
    <phoneticPr fontId="3"/>
  </si>
  <si>
    <t>Ｆ</t>
    <phoneticPr fontId="3"/>
  </si>
  <si>
    <t>ICT建設機械</t>
    <rPh sb="3" eb="5">
      <t>ケンセツ</t>
    </rPh>
    <rPh sb="5" eb="7">
      <t>キカイ</t>
    </rPh>
    <phoneticPr fontId="3"/>
  </si>
  <si>
    <t>Ｃ</t>
    <phoneticPr fontId="3"/>
  </si>
  <si>
    <t>外国人労働者の技能実習に要した費用</t>
  </si>
  <si>
    <t>Ｂ</t>
    <phoneticPr fontId="3"/>
  </si>
  <si>
    <t>Ａ</t>
    <phoneticPr fontId="3"/>
  </si>
  <si>
    <t>その他（天候デリバティブ費用）</t>
    <rPh sb="2" eb="3">
      <t>タ</t>
    </rPh>
    <rPh sb="4" eb="6">
      <t>テンコウ</t>
    </rPh>
    <rPh sb="12" eb="14">
      <t>ヒヨウ</t>
    </rPh>
    <phoneticPr fontId="12"/>
  </si>
  <si>
    <t>ソ</t>
    <phoneticPr fontId="3"/>
  </si>
  <si>
    <t>※諸経費動向調査(⑩元請.xlsx)の金額の内数を入力して下さい。</t>
    <rPh sb="1" eb="4">
      <t>ショケイヒ</t>
    </rPh>
    <rPh sb="4" eb="6">
      <t>ドウコウ</t>
    </rPh>
    <rPh sb="6" eb="8">
      <t>チョウサ</t>
    </rPh>
    <rPh sb="10" eb="12">
      <t>モトウケ</t>
    </rPh>
    <rPh sb="19" eb="21">
      <t>キンガク</t>
    </rPh>
    <rPh sb="22" eb="23">
      <t>ウチ</t>
    </rPh>
    <rPh sb="23" eb="24">
      <t>スウ</t>
    </rPh>
    <rPh sb="25" eb="27">
      <t>ニュウリョク</t>
    </rPh>
    <rPh sb="29" eb="30">
      <t>クダ</t>
    </rPh>
    <phoneticPr fontId="3"/>
  </si>
  <si>
    <t>令和2年度</t>
    <rPh sb="0" eb="2">
      <t>レイワ</t>
    </rPh>
    <rPh sb="3" eb="5">
      <t>ネンド</t>
    </rPh>
    <phoneticPr fontId="2"/>
  </si>
  <si>
    <t>Ver20.01</t>
    <phoneticPr fontId="3"/>
  </si>
  <si>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41"/>
  </si>
  <si>
    <t>　　令和元年度（平成31年度）以前に発注した工事は、適宜名称の読み替え等を行い、入力して下さい。</t>
    <rPh sb="2" eb="4">
      <t>レイワ</t>
    </rPh>
    <rPh sb="4" eb="5">
      <t>ガン</t>
    </rPh>
    <rPh sb="5" eb="7">
      <t>ネンド</t>
    </rPh>
    <rPh sb="8" eb="10">
      <t>ヘイセイ</t>
    </rPh>
    <rPh sb="12" eb="14">
      <t>ネンド</t>
    </rPh>
    <rPh sb="15" eb="17">
      <t>イゼン</t>
    </rPh>
    <rPh sb="17" eb="19">
      <t>ネンイゼン</t>
    </rPh>
    <rPh sb="18" eb="20">
      <t>ハッチュウ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41"/>
  </si>
  <si>
    <r>
      <rPr>
        <b/>
        <sz val="11"/>
        <color rgb="FFFF0000"/>
        <rFont val="ＭＳ Ｐゴシック"/>
        <family val="3"/>
        <charset val="128"/>
      </rPr>
      <t>＜調査票入力に関して事実と相違する記載があった場合の調査票について＞</t>
    </r>
    <r>
      <rPr>
        <b/>
        <sz val="11"/>
        <rFont val="ＭＳ Ｐゴシック"/>
        <family val="3"/>
        <charset val="128"/>
      </rPr>
      <t xml:space="preserve">
　本調査は、公共土木請負工事における諸経費率について、実態調査に基づく検討を行う目的で実施するものです。この調査票に記入された内容を他に漏らしたり、他の目的に使用することは決してありませんので、事実をありのままに記入していただくようお願いいたします。
　なお、発注者からの意見等により、事実と相違する内容を記載することになった場合は、下記まで、本調査票をメールにて送付してください。発注者へ提出されたファイルと相違していても当センターで確認のうえ、処理いたします。</t>
    </r>
    <phoneticPr fontId="20"/>
  </si>
  <si>
    <t>■事実と相違する内容の記入</t>
    <phoneticPr fontId="20"/>
  </si>
  <si>
    <t>具体的な内容</t>
    <rPh sb="0" eb="3">
      <t>グタイテキ</t>
    </rPh>
    <rPh sb="4" eb="6">
      <t>ナイヨウ</t>
    </rPh>
    <phoneticPr fontId="20"/>
  </si>
  <si>
    <t>工事件名</t>
    <rPh sb="0" eb="2">
      <t>コウジ</t>
    </rPh>
    <rPh sb="2" eb="4">
      <t>ケンメイ</t>
    </rPh>
    <phoneticPr fontId="20"/>
  </si>
  <si>
    <t>■宛先</t>
    <rPh sb="1" eb="3">
      <t>アテサキ</t>
    </rPh>
    <phoneticPr fontId="20"/>
  </si>
  <si>
    <t>一般財団法人　国土技術研究センター
技術・調達政策グループ
〒105-0001　東京都港区虎ノ門3-12-1（ニッセイ虎ノ門ビル9階)
メールアドレス：syokeihi110＠jice.or.jp</t>
    <phoneticPr fontId="20"/>
  </si>
  <si>
    <t>６．新型コロナ感染拡大防止</t>
    <rPh sb="2" eb="4">
      <t>シンガタ</t>
    </rPh>
    <rPh sb="7" eb="9">
      <t>カンセン</t>
    </rPh>
    <rPh sb="9" eb="11">
      <t>カクダイ</t>
    </rPh>
    <rPh sb="11" eb="13">
      <t>ボウシ</t>
    </rPh>
    <phoneticPr fontId="3"/>
  </si>
  <si>
    <t>７．その他</t>
    <phoneticPr fontId="3"/>
  </si>
  <si>
    <t>新型コロナウイルス感染拡大防止対策費用</t>
    <rPh sb="0" eb="2">
      <t>シンガタ</t>
    </rPh>
    <rPh sb="9" eb="19">
      <t>カンセンカクダイボウシタイサクヒヨウ</t>
    </rPh>
    <phoneticPr fontId="3"/>
  </si>
  <si>
    <t>ル</t>
    <phoneticPr fontId="3"/>
  </si>
  <si>
    <t>墜落制止用器具（フルハーネス型）費用</t>
    <rPh sb="0" eb="4">
      <t>ツイラクセイシ</t>
    </rPh>
    <rPh sb="4" eb="5">
      <t>ヨウ</t>
    </rPh>
    <rPh sb="5" eb="7">
      <t>キグ</t>
    </rPh>
    <rPh sb="14" eb="15">
      <t>ガタ</t>
    </rPh>
    <rPh sb="16" eb="18">
      <t>ヒヨウ</t>
    </rPh>
    <phoneticPr fontId="3"/>
  </si>
  <si>
    <t>通常トイレ費用</t>
    <rPh sb="0" eb="2">
      <t>ツウジョウ</t>
    </rPh>
    <rPh sb="5" eb="7">
      <t>ヒヨウ</t>
    </rPh>
    <phoneticPr fontId="3"/>
  </si>
  <si>
    <t>G</t>
    <phoneticPr fontId="3"/>
  </si>
  <si>
    <t>H</t>
    <phoneticPr fontId="3"/>
  </si>
  <si>
    <t>募集・解散費</t>
  </si>
  <si>
    <t>慰安・娯楽・厚生費</t>
  </si>
  <si>
    <t>作業被服費</t>
  </si>
  <si>
    <t>賃金以外の食事、通勤等に要する費用</t>
  </si>
  <si>
    <t>災害時負担費用</t>
  </si>
  <si>
    <t>ツ</t>
    <phoneticPr fontId="3"/>
  </si>
  <si>
    <t>10)</t>
    <phoneticPr fontId="3"/>
  </si>
  <si>
    <t>安全用品等の費用（安全帯を除く）</t>
    <rPh sb="9" eb="12">
      <t>アンゼンタイ</t>
    </rPh>
    <rPh sb="13" eb="14">
      <t>ノゾ</t>
    </rPh>
    <phoneticPr fontId="3"/>
  </si>
  <si>
    <t>安全用品等の費用（フルハーネス型を除く安全帯のみの費用）</t>
    <rPh sb="15" eb="16">
      <t>ガタ</t>
    </rPh>
    <rPh sb="17" eb="18">
      <t>ノゾ</t>
    </rPh>
    <rPh sb="19" eb="22">
      <t>アンゼンタイ</t>
    </rPh>
    <rPh sb="25" eb="27">
      <t>ヒヨウ</t>
    </rPh>
    <phoneticPr fontId="3"/>
  </si>
  <si>
    <t>3)</t>
  </si>
  <si>
    <t>日々回送による運搬</t>
    <rPh sb="0" eb="2">
      <t>ヒビ</t>
    </rPh>
    <rPh sb="2" eb="4">
      <t>カイソウ</t>
    </rPh>
    <rPh sb="7" eb="9">
      <t>ウンパン</t>
    </rPh>
    <phoneticPr fontId="2"/>
  </si>
  <si>
    <t>4)</t>
  </si>
  <si>
    <t>現場内小運搬</t>
  </si>
  <si>
    <t>5)</t>
  </si>
  <si>
    <t>海上輸送</t>
    <rPh sb="0" eb="2">
      <t>カイジョウ</t>
    </rPh>
    <rPh sb="2" eb="4">
      <t>ユソウ</t>
    </rPh>
    <phoneticPr fontId="2"/>
  </si>
  <si>
    <t>rtr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</si>
</sst>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411]ggge&quot;年度&quot;"/>
    <numFmt numFmtId="178" formatCode="#,##0&quot;)&quot;"/>
    <numFmt numFmtId="179" formatCode="#,##0.0_ "/>
    <numFmt numFmtId="180" formatCode="[$-411]ge\.m\.d;@"/>
    <numFmt numFmtId="181" formatCode="mm/dd"/>
    <numFmt numFmtId="182" formatCode="[$-411]ge/mm/dd"/>
    <numFmt numFmtId="183" formatCode="yyyy&quot;年度&quot;"/>
  </numFmts>
  <fonts count="46">
    <font>
      <sz val="11"/>
      <name val="ＭＳ Ｐゴシック"/>
      <family val="3"/>
      <charset val="128"/>
    </font>
    <font>
      <sz val="11"/>
      <name val="ＭＳ Ｐゴシック"/>
      <family val="3"/>
      <charset val="128"/>
    </font>
    <font>
      <sz val="9"/>
      <name val="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8"/>
      <name val="明朝"/>
      <family val="1"/>
      <charset val="128"/>
    </font>
    <font>
      <sz val="8"/>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color indexed="10"/>
      <name val="ＭＳ Ｐゴシック"/>
      <family val="3"/>
      <charset val="128"/>
    </font>
    <font>
      <b/>
      <sz val="10"/>
      <name val="ＭＳ Ｐゴシック"/>
      <family val="3"/>
      <charset val="128"/>
    </font>
    <font>
      <sz val="12"/>
      <name val="ＭＳ 明朝"/>
      <family val="1"/>
      <charset val="128"/>
    </font>
    <font>
      <sz val="11"/>
      <color indexed="9"/>
      <name val="ＭＳ Ｐゴシック"/>
      <family val="3"/>
      <charset val="128"/>
    </font>
    <font>
      <sz val="14"/>
      <name val="ＭＳ Ｐゴシック"/>
      <family val="3"/>
      <charset val="128"/>
    </font>
    <font>
      <sz val="8"/>
      <color indexed="10"/>
      <name val="ＭＳ Ｐゴシック"/>
      <family val="3"/>
      <charset val="128"/>
    </font>
    <font>
      <sz val="12"/>
      <name val="Osaka"/>
      <family val="3"/>
      <charset val="128"/>
    </font>
    <font>
      <b/>
      <sz val="8"/>
      <color indexed="10"/>
      <name val="ＭＳ Ｐゴシック"/>
      <family val="3"/>
      <charset val="128"/>
    </font>
    <font>
      <sz val="12"/>
      <name val="ＭＳ Ｐゴシック"/>
      <family val="3"/>
      <charset val="128"/>
    </font>
    <font>
      <b/>
      <sz val="9"/>
      <name val="ＭＳ Ｐゴシック"/>
      <family val="3"/>
      <charset val="128"/>
    </font>
    <font>
      <sz val="10"/>
      <color indexed="8"/>
      <name val="ＭＳ Ｐゴシック"/>
      <family val="3"/>
      <charset val="128"/>
    </font>
    <font>
      <sz val="11"/>
      <color indexed="8"/>
      <name val="明朝"/>
      <family val="1"/>
      <charset val="128"/>
    </font>
    <font>
      <b/>
      <sz val="12"/>
      <name val="ＭＳ Ｐゴシック"/>
      <family val="3"/>
      <charset val="128"/>
    </font>
    <font>
      <sz val="10"/>
      <color indexed="10"/>
      <name val="ＭＳ Ｐゴシック"/>
      <family val="3"/>
      <charset val="128"/>
    </font>
    <font>
      <sz val="11"/>
      <name val="ＭＳ Ｐゴシック"/>
      <family val="3"/>
      <charset val="128"/>
    </font>
    <font>
      <sz val="11"/>
      <color indexed="12"/>
      <name val="ＭＳ Ｐゴシック"/>
      <family val="3"/>
      <charset val="128"/>
    </font>
    <font>
      <sz val="10"/>
      <color indexed="14"/>
      <name val="ＭＳ Ｐゴシック"/>
      <family val="3"/>
      <charset val="128"/>
    </font>
    <font>
      <sz val="11"/>
      <name val="明朝"/>
      <family val="1"/>
      <charset val="128"/>
    </font>
    <font>
      <sz val="9"/>
      <color indexed="51"/>
      <name val="ＭＳ Ｐゴシック"/>
      <family val="3"/>
      <charset val="128"/>
    </font>
    <font>
      <sz val="9"/>
      <color indexed="17"/>
      <name val="ＭＳ Ｐゴシック"/>
      <family val="3"/>
      <charset val="128"/>
    </font>
    <font>
      <sz val="9"/>
      <color indexed="40"/>
      <name val="ＭＳ Ｐゴシック"/>
      <family val="3"/>
      <charset val="128"/>
    </font>
    <font>
      <sz val="9"/>
      <color indexed="45"/>
      <name val="ＭＳ Ｐゴシック"/>
      <family val="3"/>
      <charset val="128"/>
    </font>
    <font>
      <b/>
      <sz val="9"/>
      <color indexed="81"/>
      <name val="ＭＳ Ｐゴシック"/>
      <family val="3"/>
      <charset val="128"/>
    </font>
    <font>
      <sz val="9"/>
      <color indexed="81"/>
      <name val="ＭＳ Ｐゴシック"/>
      <family val="3"/>
      <charset val="128"/>
    </font>
    <font>
      <sz val="11"/>
      <color indexed="14"/>
      <name val="ＭＳ Ｐゴシック"/>
      <family val="3"/>
      <charset val="128"/>
    </font>
    <font>
      <sz val="11"/>
      <color indexed="14"/>
      <name val="明朝"/>
      <family val="1"/>
      <charset val="128"/>
    </font>
    <font>
      <b/>
      <sz val="12"/>
      <color rgb="FFFF0000"/>
      <name val="ＭＳ Ｐゴシック"/>
      <family val="3"/>
      <charset val="128"/>
    </font>
    <font>
      <sz val="6"/>
      <name val="ＭＳ Ｐゴシック"/>
      <family val="2"/>
      <charset val="128"/>
      <scheme val="minor"/>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rgb="FFFF0000"/>
      <name val="ＭＳ Ｐゴシック"/>
      <family val="3"/>
      <charset val="128"/>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45"/>
        <bgColor indexed="64"/>
      </patternFill>
    </fill>
    <fill>
      <patternFill patternType="solid">
        <fgColor indexed="41"/>
        <bgColor indexed="64"/>
      </patternFill>
    </fill>
    <fill>
      <patternFill patternType="solid">
        <fgColor rgb="FFFFFFCC"/>
        <bgColor indexed="64"/>
      </patternFill>
    </fill>
    <fill>
      <patternFill patternType="solid">
        <fgColor theme="0" tint="-0.14999847407452621"/>
        <bgColor indexed="64"/>
      </patternFill>
    </fill>
  </fills>
  <borders count="10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12"/>
      </top>
      <bottom style="thin">
        <color indexed="12"/>
      </bottom>
      <diagonal/>
    </border>
    <border>
      <left/>
      <right style="thin">
        <color indexed="64"/>
      </right>
      <top style="thin">
        <color indexed="12"/>
      </top>
      <bottom style="thin">
        <color indexed="12"/>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9">
    <xf numFmtId="0" fontId="0" fillId="0" borderId="0"/>
    <xf numFmtId="38" fontId="1" fillId="0" borderId="0" applyFont="0" applyFill="0" applyBorder="0" applyAlignment="0" applyProtection="0"/>
    <xf numFmtId="0" fontId="20" fillId="0" borderId="0"/>
    <xf numFmtId="0" fontId="4" fillId="0" borderId="0"/>
    <xf numFmtId="0" fontId="16" fillId="0" borderId="0">
      <alignment vertical="center"/>
    </xf>
    <xf numFmtId="0" fontId="1" fillId="0" borderId="0"/>
    <xf numFmtId="0" fontId="1" fillId="0" borderId="0"/>
    <xf numFmtId="0" fontId="1" fillId="0" borderId="0"/>
    <xf numFmtId="0" fontId="1" fillId="0" borderId="0"/>
  </cellStyleXfs>
  <cellXfs count="655">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xf numFmtId="176" fontId="1" fillId="0" borderId="0" xfId="0" applyNumberFormat="1" applyFont="1"/>
    <xf numFmtId="0" fontId="1" fillId="0" borderId="0" xfId="0" applyFont="1" applyFill="1" applyBorder="1" applyAlignment="1">
      <alignment horizontal="centerContinuous" vertical="center"/>
    </xf>
    <xf numFmtId="0" fontId="1" fillId="0" borderId="0" xfId="0" applyFont="1" applyBorder="1"/>
    <xf numFmtId="0" fontId="1" fillId="0" borderId="0" xfId="0" applyFont="1" applyBorder="1" applyAlignment="1">
      <alignment vertical="center"/>
    </xf>
    <xf numFmtId="0" fontId="1" fillId="0" borderId="2"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1" fillId="0" borderId="4" xfId="0" applyFont="1" applyFill="1" applyBorder="1" applyAlignment="1">
      <alignment vertical="center"/>
    </xf>
    <xf numFmtId="0" fontId="1"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vertical="center"/>
    </xf>
    <xf numFmtId="0" fontId="1" fillId="0" borderId="0" xfId="0" applyFont="1" applyAlignment="1"/>
    <xf numFmtId="0" fontId="8" fillId="0" borderId="0" xfId="0" applyFont="1" applyAlignment="1">
      <alignment vertical="center"/>
    </xf>
    <xf numFmtId="0" fontId="1" fillId="0" borderId="0" xfId="0" applyFont="1" applyFill="1" applyBorder="1" applyAlignment="1">
      <alignment horizontal="center" vertical="center"/>
    </xf>
    <xf numFmtId="176" fontId="1" fillId="0" borderId="0" xfId="0" applyNumberFormat="1" applyFont="1" applyAlignment="1"/>
    <xf numFmtId="0" fontId="0" fillId="0" borderId="0" xfId="0" applyFill="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2" xfId="0" applyFont="1" applyFill="1" applyBorder="1" applyAlignment="1">
      <alignment horizontal="left" vertical="center"/>
    </xf>
    <xf numFmtId="0" fontId="1" fillId="0" borderId="0" xfId="0" applyFont="1" applyFill="1" applyAlignment="1">
      <alignment horizontal="center" vertical="center"/>
    </xf>
    <xf numFmtId="0" fontId="11" fillId="0" borderId="13" xfId="0" applyFont="1" applyFill="1" applyBorder="1" applyAlignment="1" applyProtection="1">
      <alignment horizontal="center" vertical="center"/>
      <protection hidden="1"/>
    </xf>
    <xf numFmtId="0" fontId="11" fillId="0" borderId="0" xfId="0" applyFont="1" applyFill="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1" fillId="0" borderId="14" xfId="0" applyFont="1" applyFill="1" applyBorder="1" applyAlignment="1" applyProtection="1">
      <alignment horizontal="center" vertical="center"/>
      <protection hidden="1"/>
    </xf>
    <xf numFmtId="0" fontId="11" fillId="0" borderId="15"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Fill="1" applyBorder="1" applyAlignment="1" applyProtection="1">
      <alignment vertical="center"/>
      <protection hidden="1"/>
    </xf>
    <xf numFmtId="0" fontId="6" fillId="0" borderId="0" xfId="0" applyFont="1" applyFill="1" applyAlignment="1">
      <alignment horizontal="center" vertical="center"/>
    </xf>
    <xf numFmtId="0" fontId="6" fillId="0" borderId="0" xfId="0" applyFont="1" applyAlignment="1" applyProtection="1">
      <alignment vertical="center"/>
      <protection hidden="1"/>
    </xf>
    <xf numFmtId="0" fontId="6" fillId="0" borderId="0" xfId="0" applyFont="1" applyFill="1" applyBorder="1" applyAlignment="1" applyProtection="1">
      <alignment vertical="center"/>
      <protection hidden="1"/>
    </xf>
    <xf numFmtId="0" fontId="6" fillId="0" borderId="5" xfId="0" applyFont="1" applyFill="1" applyBorder="1" applyAlignment="1" applyProtection="1">
      <alignment horizontal="center" vertical="center"/>
      <protection hidden="1"/>
    </xf>
    <xf numFmtId="0" fontId="6" fillId="0" borderId="0" xfId="0" applyFont="1" applyFill="1" applyBorder="1" applyAlignment="1">
      <alignment horizontal="centerContinuous" vertical="center"/>
    </xf>
    <xf numFmtId="0" fontId="6" fillId="0" borderId="0" xfId="0" applyFont="1" applyBorder="1" applyAlignment="1" applyProtection="1">
      <alignment horizontal="centerContinuous" vertical="center"/>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center" vertical="center"/>
      <protection hidden="1"/>
    </xf>
    <xf numFmtId="0" fontId="6" fillId="0" borderId="0" xfId="0" applyNumberFormat="1" applyFont="1" applyFill="1" applyBorder="1" applyAlignment="1" applyProtection="1">
      <protection hidden="1"/>
    </xf>
    <xf numFmtId="0" fontId="0" fillId="0" borderId="0" xfId="0" applyBorder="1" applyAlignment="1"/>
    <xf numFmtId="0" fontId="6" fillId="0" borderId="0" xfId="0" applyFont="1" applyAlignment="1">
      <alignment horizontal="left" vertical="center" indent="4"/>
    </xf>
    <xf numFmtId="0" fontId="5" fillId="0" borderId="0" xfId="0" applyFont="1" applyAlignment="1" applyProtection="1">
      <alignment vertical="center"/>
      <protection hidden="1"/>
    </xf>
    <xf numFmtId="0" fontId="5" fillId="0" borderId="6"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2" borderId="17" xfId="0" applyFont="1" applyFill="1" applyBorder="1" applyAlignment="1" applyProtection="1">
      <alignment horizontal="left" vertical="center"/>
      <protection locked="0"/>
    </xf>
    <xf numFmtId="0" fontId="8" fillId="0" borderId="0" xfId="0" applyFont="1" applyFill="1" applyAlignment="1">
      <alignment vertical="center"/>
    </xf>
    <xf numFmtId="0" fontId="15" fillId="0" borderId="3" xfId="0" applyFont="1" applyFill="1" applyBorder="1" applyAlignment="1">
      <alignment vertical="center"/>
    </xf>
    <xf numFmtId="0" fontId="6" fillId="0" borderId="0" xfId="0" applyFont="1" applyAlignment="1"/>
    <xf numFmtId="0" fontId="6" fillId="0" borderId="3" xfId="0" applyFont="1" applyFill="1" applyBorder="1" applyAlignment="1" applyProtection="1">
      <alignment vertical="center"/>
      <protection hidden="1"/>
    </xf>
    <xf numFmtId="0" fontId="6" fillId="0" borderId="2" xfId="0" applyFont="1" applyFill="1" applyBorder="1" applyAlignment="1" applyProtection="1">
      <alignment vertical="center"/>
      <protection hidden="1"/>
    </xf>
    <xf numFmtId="0" fontId="5" fillId="0" borderId="0" xfId="4" applyFont="1" applyFill="1">
      <alignment vertical="center"/>
    </xf>
    <xf numFmtId="0" fontId="12" fillId="0" borderId="0" xfId="0" applyFont="1" applyFill="1" applyBorder="1" applyAlignment="1" applyProtection="1">
      <alignment vertical="center"/>
      <protection hidden="1"/>
    </xf>
    <xf numFmtId="0" fontId="5" fillId="0" borderId="0" xfId="0" applyFont="1" applyFill="1" applyBorder="1" applyAlignment="1">
      <alignment horizontal="center" vertical="center"/>
    </xf>
    <xf numFmtId="0" fontId="9" fillId="0" borderId="0" xfId="0" applyFont="1" applyFill="1" applyBorder="1" applyAlignment="1">
      <alignment horizontal="distributed"/>
    </xf>
    <xf numFmtId="0" fontId="0" fillId="0" borderId="0" xfId="0" applyFill="1" applyBorder="1" applyAlignment="1">
      <alignment horizontal="center" vertical="center"/>
    </xf>
    <xf numFmtId="0" fontId="13" fillId="0" borderId="0" xfId="0" applyFont="1" applyFill="1" applyBorder="1" applyAlignment="1" applyProtection="1">
      <alignment horizontal="center" vertical="center"/>
      <protection hidden="1"/>
    </xf>
    <xf numFmtId="0" fontId="0" fillId="0" borderId="0" xfId="0" applyFill="1" applyBorder="1"/>
    <xf numFmtId="0" fontId="5" fillId="0" borderId="0" xfId="0" applyFont="1" applyFill="1" applyBorder="1" applyAlignment="1" applyProtection="1">
      <alignment horizontal="center" vertical="center"/>
      <protection hidden="1"/>
    </xf>
    <xf numFmtId="0" fontId="17" fillId="0" borderId="0" xfId="0" applyFont="1" applyFill="1" applyAlignment="1">
      <alignment vertical="center"/>
    </xf>
    <xf numFmtId="0" fontId="0" fillId="0" borderId="0" xfId="0" applyAlignment="1">
      <alignment vertical="center" wrapText="1"/>
    </xf>
    <xf numFmtId="0" fontId="18" fillId="2" borderId="18" xfId="0" applyFont="1" applyFill="1" applyBorder="1" applyAlignment="1" applyProtection="1">
      <alignment horizontal="center" vertical="center"/>
      <protection locked="0"/>
    </xf>
    <xf numFmtId="0" fontId="4" fillId="0" borderId="3" xfId="0" applyFont="1" applyBorder="1" applyAlignment="1">
      <alignment vertical="center"/>
    </xf>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1"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vertical="center"/>
    </xf>
    <xf numFmtId="0" fontId="18" fillId="2" borderId="18" xfId="0" applyFont="1" applyFill="1" applyBorder="1" applyAlignment="1" applyProtection="1">
      <alignment horizontal="center" vertical="center" wrapText="1"/>
      <protection locked="0"/>
    </xf>
    <xf numFmtId="0" fontId="0" fillId="0" borderId="20" xfId="0" applyBorder="1" applyAlignment="1">
      <alignment vertical="center"/>
    </xf>
    <xf numFmtId="0" fontId="0" fillId="0" borderId="3" xfId="0" applyBorder="1" applyAlignment="1">
      <alignment horizontal="left" vertical="center"/>
    </xf>
    <xf numFmtId="0" fontId="0" fillId="0" borderId="21" xfId="0" applyBorder="1" applyAlignment="1">
      <alignment horizontal="centerContinuous" vertical="center"/>
    </xf>
    <xf numFmtId="0" fontId="0" fillId="0" borderId="19" xfId="0" applyBorder="1" applyAlignment="1">
      <alignment vertical="center" wrapText="1"/>
    </xf>
    <xf numFmtId="49" fontId="6" fillId="0" borderId="2" xfId="0" applyNumberFormat="1" applyFont="1" applyBorder="1" applyAlignment="1" applyProtection="1">
      <alignment vertical="center"/>
      <protection hidden="1"/>
    </xf>
    <xf numFmtId="49" fontId="6" fillId="0" borderId="22" xfId="0" applyNumberFormat="1" applyFont="1" applyBorder="1" applyAlignment="1" applyProtection="1">
      <alignment vertical="center"/>
      <protection hidden="1"/>
    </xf>
    <xf numFmtId="0" fontId="19" fillId="0" borderId="0" xfId="0" applyFont="1" applyAlignment="1" applyProtection="1">
      <alignment horizontal="center" vertical="center"/>
      <protection hidden="1"/>
    </xf>
    <xf numFmtId="0" fontId="6" fillId="0" borderId="2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17" xfId="0" applyFont="1" applyBorder="1" applyAlignment="1" applyProtection="1">
      <alignment vertical="center"/>
      <protection hidden="1"/>
    </xf>
    <xf numFmtId="49" fontId="6" fillId="0" borderId="22" xfId="0" applyNumberFormat="1" applyFont="1" applyFill="1" applyBorder="1" applyAlignment="1" applyProtection="1">
      <alignment vertical="center"/>
      <protection hidden="1"/>
    </xf>
    <xf numFmtId="49" fontId="6" fillId="0" borderId="6" xfId="0" applyNumberFormat="1" applyFont="1" applyFill="1" applyBorder="1" applyAlignment="1" applyProtection="1">
      <alignment vertical="center"/>
      <protection hidden="1"/>
    </xf>
    <xf numFmtId="49" fontId="6" fillId="0" borderId="6" xfId="0" applyNumberFormat="1" applyFont="1" applyBorder="1" applyAlignment="1" applyProtection="1">
      <alignment vertical="center"/>
      <protection hidden="1"/>
    </xf>
    <xf numFmtId="0" fontId="5" fillId="0" borderId="12" xfId="0" applyFont="1" applyBorder="1" applyAlignment="1" applyProtection="1">
      <alignment horizontal="right" vertical="center"/>
      <protection hidden="1"/>
    </xf>
    <xf numFmtId="49" fontId="6" fillId="0" borderId="23" xfId="0" applyNumberFormat="1" applyFont="1" applyFill="1" applyBorder="1" applyAlignment="1" applyProtection="1">
      <alignment horizontal="center" vertical="center"/>
      <protection hidden="1"/>
    </xf>
    <xf numFmtId="49" fontId="6" fillId="0" borderId="4" xfId="0" applyNumberFormat="1" applyFont="1" applyBorder="1" applyAlignment="1" applyProtection="1">
      <alignment vertical="center"/>
      <protection hidden="1"/>
    </xf>
    <xf numFmtId="0" fontId="6" fillId="0" borderId="1" xfId="0" applyFont="1" applyBorder="1" applyAlignment="1" applyProtection="1">
      <alignment vertical="center"/>
      <protection hidden="1"/>
    </xf>
    <xf numFmtId="0" fontId="19" fillId="0" borderId="24" xfId="0" applyFont="1" applyBorder="1" applyAlignment="1" applyProtection="1">
      <alignment horizontal="center" vertical="center"/>
      <protection hidden="1"/>
    </xf>
    <xf numFmtId="38" fontId="6" fillId="3" borderId="1" xfId="1" applyFont="1" applyFill="1" applyBorder="1" applyAlignment="1" applyProtection="1">
      <alignment vertical="center"/>
      <protection hidden="1"/>
    </xf>
    <xf numFmtId="49" fontId="6" fillId="0" borderId="25" xfId="0" applyNumberFormat="1" applyFont="1" applyFill="1" applyBorder="1" applyAlignment="1" applyProtection="1">
      <alignment vertical="center"/>
      <protection hidden="1"/>
    </xf>
    <xf numFmtId="49" fontId="6" fillId="0" borderId="3" xfId="0" applyNumberFormat="1" applyFont="1" applyBorder="1" applyAlignment="1" applyProtection="1">
      <alignment horizontal="center" vertical="center"/>
      <protection hidden="1"/>
    </xf>
    <xf numFmtId="0" fontId="19" fillId="0" borderId="26" xfId="0" applyFont="1" applyBorder="1" applyAlignment="1" applyProtection="1">
      <alignment horizontal="center" vertical="center"/>
      <protection hidden="1"/>
    </xf>
    <xf numFmtId="38" fontId="6" fillId="2" borderId="1" xfId="1" applyFont="1" applyFill="1" applyBorder="1" applyAlignment="1" applyProtection="1">
      <alignment vertical="center"/>
      <protection locked="0"/>
    </xf>
    <xf numFmtId="49" fontId="6" fillId="0" borderId="23"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49" fontId="6" fillId="0" borderId="7" xfId="0" applyNumberFormat="1" applyFont="1" applyBorder="1" applyAlignment="1" applyProtection="1">
      <alignment horizontal="center" vertical="center"/>
      <protection hidden="1"/>
    </xf>
    <xf numFmtId="49" fontId="6" fillId="0" borderId="9" xfId="0" applyNumberFormat="1" applyFont="1" applyBorder="1" applyAlignment="1" applyProtection="1">
      <alignment vertical="center"/>
      <protection hidden="1"/>
    </xf>
    <xf numFmtId="0" fontId="6" fillId="0" borderId="11" xfId="0" applyFont="1" applyBorder="1" applyAlignment="1" applyProtection="1">
      <alignment vertical="center"/>
      <protection hidden="1"/>
    </xf>
    <xf numFmtId="0" fontId="19" fillId="0" borderId="14" xfId="0" applyFont="1" applyBorder="1" applyAlignment="1" applyProtection="1">
      <alignment horizontal="center" vertical="center"/>
      <protection hidden="1"/>
    </xf>
    <xf numFmtId="38" fontId="6" fillId="2" borderId="11" xfId="1" applyFont="1" applyFill="1" applyBorder="1" applyAlignment="1" applyProtection="1">
      <alignment vertical="center"/>
      <protection locked="0"/>
    </xf>
    <xf numFmtId="49" fontId="6" fillId="0" borderId="22" xfId="0" applyNumberFormat="1" applyFont="1" applyBorder="1" applyAlignment="1" applyProtection="1">
      <alignment horizontal="center" vertical="center"/>
      <protection hidden="1"/>
    </xf>
    <xf numFmtId="49" fontId="6" fillId="0" borderId="8" xfId="0" applyNumberFormat="1" applyFont="1" applyBorder="1" applyAlignment="1" applyProtection="1">
      <alignment horizontal="center" vertical="center"/>
      <protection hidden="1"/>
    </xf>
    <xf numFmtId="49" fontId="6" fillId="0" borderId="10" xfId="0" applyNumberFormat="1" applyFont="1" applyBorder="1" applyAlignment="1" applyProtection="1">
      <alignment vertical="center"/>
      <protection hidden="1"/>
    </xf>
    <xf numFmtId="0" fontId="6" fillId="0" borderId="16" xfId="0" applyFont="1" applyBorder="1" applyAlignment="1" applyProtection="1">
      <alignment vertical="center"/>
      <protection hidden="1"/>
    </xf>
    <xf numFmtId="0" fontId="19" fillId="0" borderId="15" xfId="0" applyFont="1" applyBorder="1" applyAlignment="1" applyProtection="1">
      <alignment horizontal="center" vertical="center"/>
      <protection hidden="1"/>
    </xf>
    <xf numFmtId="38" fontId="6" fillId="2" borderId="16" xfId="1" applyFont="1" applyFill="1" applyBorder="1" applyAlignment="1" applyProtection="1">
      <alignment vertical="center"/>
      <protection locked="0"/>
    </xf>
    <xf numFmtId="0" fontId="19" fillId="0" borderId="13" xfId="0" applyFont="1" applyBorder="1" applyAlignment="1" applyProtection="1">
      <alignment horizontal="center" vertical="center"/>
      <protection hidden="1"/>
    </xf>
    <xf numFmtId="49" fontId="6" fillId="0" borderId="25" xfId="0" applyNumberFormat="1" applyFont="1" applyBorder="1" applyAlignment="1" applyProtection="1">
      <alignment vertical="center"/>
      <protection hidden="1"/>
    </xf>
    <xf numFmtId="38" fontId="6" fillId="3" borderId="11" xfId="1" applyFont="1" applyFill="1" applyBorder="1" applyAlignment="1" applyProtection="1">
      <alignment vertical="center"/>
      <protection hidden="1"/>
    </xf>
    <xf numFmtId="49" fontId="6" fillId="0" borderId="27" xfId="0" applyNumberFormat="1" applyFont="1" applyBorder="1" applyAlignment="1" applyProtection="1">
      <alignment horizontal="center" vertical="center"/>
      <protection hidden="1"/>
    </xf>
    <xf numFmtId="0" fontId="6" fillId="0" borderId="28" xfId="0" applyFont="1" applyBorder="1" applyAlignment="1" applyProtection="1">
      <alignment vertical="center"/>
      <protection hidden="1"/>
    </xf>
    <xf numFmtId="0" fontId="19" fillId="0" borderId="29" xfId="0" applyFont="1" applyBorder="1" applyAlignment="1" applyProtection="1">
      <alignment horizontal="center" vertical="center"/>
      <protection hidden="1"/>
    </xf>
    <xf numFmtId="49" fontId="6" fillId="0" borderId="30" xfId="0" applyNumberFormat="1" applyFont="1" applyBorder="1" applyAlignment="1" applyProtection="1">
      <alignment horizontal="center" vertical="center"/>
      <protection hidden="1"/>
    </xf>
    <xf numFmtId="49" fontId="6" fillId="0" borderId="31" xfId="0" applyNumberFormat="1" applyFont="1" applyBorder="1" applyAlignment="1" applyProtection="1">
      <alignment vertical="center"/>
      <protection hidden="1"/>
    </xf>
    <xf numFmtId="0" fontId="6" fillId="0" borderId="32" xfId="0" applyFont="1" applyBorder="1" applyAlignment="1" applyProtection="1">
      <alignment vertical="center"/>
      <protection hidden="1"/>
    </xf>
    <xf numFmtId="0" fontId="19" fillId="0" borderId="33" xfId="0" applyFont="1" applyBorder="1" applyAlignment="1" applyProtection="1">
      <alignment horizontal="center" vertical="center"/>
      <protection hidden="1"/>
    </xf>
    <xf numFmtId="49" fontId="6" fillId="0" borderId="34"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vertical="center"/>
      <protection hidden="1"/>
    </xf>
    <xf numFmtId="49" fontId="6" fillId="0" borderId="0" xfId="0" applyNumberFormat="1" applyFont="1" applyBorder="1" applyAlignment="1" applyProtection="1">
      <alignment vertical="center"/>
      <protection hidden="1"/>
    </xf>
    <xf numFmtId="0" fontId="6" fillId="0" borderId="36" xfId="0" applyFont="1" applyBorder="1" applyAlignment="1" applyProtection="1">
      <alignment vertical="center"/>
      <protection hidden="1"/>
    </xf>
    <xf numFmtId="49" fontId="6" fillId="0" borderId="37" xfId="0" applyNumberFormat="1" applyFont="1" applyBorder="1" applyAlignment="1" applyProtection="1">
      <alignment horizontal="center" vertical="center"/>
      <protection hidden="1"/>
    </xf>
    <xf numFmtId="49" fontId="6" fillId="0" borderId="38" xfId="0" applyNumberFormat="1" applyFont="1" applyBorder="1" applyAlignment="1" applyProtection="1">
      <alignment horizontal="center" vertical="center"/>
      <protection hidden="1"/>
    </xf>
    <xf numFmtId="49" fontId="5" fillId="0" borderId="25" xfId="0" applyNumberFormat="1" applyFont="1" applyBorder="1" applyAlignment="1" applyProtection="1">
      <alignment horizontal="right" vertical="center"/>
      <protection hidden="1"/>
    </xf>
    <xf numFmtId="0" fontId="6" fillId="0" borderId="27" xfId="0" applyFont="1" applyBorder="1" applyAlignment="1" applyProtection="1">
      <alignment horizontal="center" vertical="center" wrapText="1"/>
      <protection hidden="1"/>
    </xf>
    <xf numFmtId="0" fontId="5" fillId="0" borderId="39" xfId="0" applyFont="1" applyBorder="1" applyAlignment="1" applyProtection="1">
      <alignment vertical="center" wrapText="1"/>
      <protection hidden="1"/>
    </xf>
    <xf numFmtId="38" fontId="6" fillId="2" borderId="28" xfId="1" applyFont="1" applyFill="1" applyBorder="1" applyAlignment="1" applyProtection="1">
      <alignment vertical="center"/>
      <protection locked="0"/>
    </xf>
    <xf numFmtId="0" fontId="10" fillId="0" borderId="39" xfId="0" applyFont="1" applyBorder="1" applyAlignment="1" applyProtection="1">
      <alignment vertical="center" wrapText="1"/>
      <protection hidden="1"/>
    </xf>
    <xf numFmtId="38" fontId="6" fillId="2" borderId="32" xfId="1" applyFont="1" applyFill="1" applyBorder="1" applyAlignment="1" applyProtection="1">
      <alignment vertical="center"/>
      <protection locked="0"/>
    </xf>
    <xf numFmtId="49" fontId="5" fillId="0" borderId="34" xfId="0" applyNumberFormat="1" applyFont="1" applyBorder="1" applyAlignment="1" applyProtection="1">
      <alignment horizontal="right" vertical="center"/>
      <protection hidden="1"/>
    </xf>
    <xf numFmtId="49" fontId="6" fillId="0" borderId="40" xfId="0" applyNumberFormat="1" applyFont="1" applyBorder="1" applyAlignment="1" applyProtection="1">
      <alignment horizontal="center" vertical="center"/>
      <protection hidden="1"/>
    </xf>
    <xf numFmtId="49" fontId="6" fillId="0" borderId="39" xfId="0" applyNumberFormat="1" applyFont="1" applyBorder="1" applyAlignment="1" applyProtection="1">
      <alignment vertical="center"/>
      <protection hidden="1"/>
    </xf>
    <xf numFmtId="49" fontId="6" fillId="0" borderId="35" xfId="0" applyNumberFormat="1" applyFont="1" applyBorder="1" applyAlignment="1" applyProtection="1">
      <alignment horizontal="center" vertical="center"/>
      <protection hidden="1"/>
    </xf>
    <xf numFmtId="49" fontId="6" fillId="0" borderId="3" xfId="0" applyNumberFormat="1" applyFont="1" applyFill="1" applyBorder="1" applyAlignment="1" applyProtection="1">
      <alignment horizontal="center" vertical="center"/>
      <protection hidden="1"/>
    </xf>
    <xf numFmtId="0" fontId="6" fillId="0" borderId="0" xfId="0" applyFont="1" applyFill="1" applyAlignment="1" applyProtection="1">
      <alignment vertical="center"/>
      <protection hidden="1"/>
    </xf>
    <xf numFmtId="49" fontId="6" fillId="0" borderId="0" xfId="0" applyNumberFormat="1" applyFont="1" applyFill="1" applyAlignment="1" applyProtection="1">
      <alignment vertical="center"/>
      <protection hidden="1"/>
    </xf>
    <xf numFmtId="49" fontId="6" fillId="0" borderId="0" xfId="0" applyNumberFormat="1" applyFont="1" applyAlignment="1" applyProtection="1">
      <alignment vertical="center"/>
      <protection hidden="1"/>
    </xf>
    <xf numFmtId="0" fontId="4" fillId="0" borderId="0" xfId="0" applyFont="1" applyFill="1" applyAlignment="1" applyProtection="1">
      <alignment vertical="center"/>
      <protection hidden="1"/>
    </xf>
    <xf numFmtId="0" fontId="4" fillId="0" borderId="0" xfId="0" applyFont="1" applyFill="1" applyBorder="1" applyAlignment="1" applyProtection="1">
      <alignment horizontal="centerContinuous" vertical="center"/>
      <protection hidden="1"/>
    </xf>
    <xf numFmtId="0" fontId="0" fillId="0" borderId="0" xfId="0" applyAlignment="1" applyProtection="1">
      <alignment horizontal="centerContinuous" vertical="center"/>
      <protection hidden="1"/>
    </xf>
    <xf numFmtId="0" fontId="6" fillId="0" borderId="0" xfId="0" applyFont="1" applyFill="1" applyAlignment="1" applyProtection="1">
      <alignment horizontal="centerContinuous" vertical="center"/>
      <protection hidden="1"/>
    </xf>
    <xf numFmtId="0" fontId="15" fillId="0" borderId="0" xfId="0" applyFont="1" applyFill="1" applyBorder="1" applyAlignment="1" applyProtection="1">
      <alignment horizontal="center" vertical="center"/>
      <protection hidden="1"/>
    </xf>
    <xf numFmtId="0" fontId="6" fillId="0" borderId="0" xfId="2" applyFont="1" applyAlignment="1" applyProtection="1">
      <alignment vertical="center"/>
      <protection hidden="1"/>
    </xf>
    <xf numFmtId="0" fontId="6" fillId="0" borderId="5" xfId="2" applyFont="1" applyBorder="1" applyAlignment="1" applyProtection="1">
      <alignment vertical="center" wrapText="1"/>
      <protection hidden="1"/>
    </xf>
    <xf numFmtId="0" fontId="4" fillId="0" borderId="5" xfId="2"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6" fillId="0" borderId="0" xfId="0" applyFont="1" applyFill="1" applyAlignment="1">
      <alignment horizontal="left" vertical="center"/>
    </xf>
    <xf numFmtId="49" fontId="6" fillId="0" borderId="0" xfId="0" applyNumberFormat="1" applyFont="1" applyBorder="1" applyAlignment="1" applyProtection="1">
      <alignment horizontal="centerContinuous" vertical="center"/>
      <protection hidden="1"/>
    </xf>
    <xf numFmtId="0" fontId="6" fillId="0" borderId="0" xfId="0" applyFont="1" applyBorder="1" applyAlignment="1">
      <alignment horizontal="centerContinuous" vertical="center"/>
    </xf>
    <xf numFmtId="49" fontId="6" fillId="0" borderId="0" xfId="0" applyNumberFormat="1" applyFont="1" applyFill="1" applyBorder="1" applyAlignment="1" applyProtection="1">
      <alignment vertical="center"/>
      <protection hidden="1"/>
    </xf>
    <xf numFmtId="0" fontId="6" fillId="0" borderId="0" xfId="0" applyFont="1" applyFill="1" applyBorder="1" applyAlignment="1">
      <alignment horizontal="left" vertical="center"/>
    </xf>
    <xf numFmtId="49" fontId="22" fillId="0" borderId="0" xfId="0" applyNumberFormat="1" applyFont="1" applyFill="1" applyAlignment="1" applyProtection="1">
      <alignment vertical="center"/>
      <protection hidden="1"/>
    </xf>
    <xf numFmtId="0" fontId="5" fillId="0" borderId="0" xfId="4" applyFont="1" applyFill="1" applyAlignment="1">
      <alignment horizontal="center" vertical="center"/>
    </xf>
    <xf numFmtId="0" fontId="19" fillId="0" borderId="41" xfId="0" applyFont="1" applyBorder="1" applyAlignment="1" applyProtection="1">
      <alignment horizontal="center" vertical="center"/>
      <protection hidden="1"/>
    </xf>
    <xf numFmtId="0" fontId="19" fillId="0" borderId="37" xfId="0" applyFont="1" applyBorder="1" applyAlignment="1" applyProtection="1">
      <alignment horizontal="center" vertical="center"/>
      <protection hidden="1"/>
    </xf>
    <xf numFmtId="38" fontId="6" fillId="2" borderId="42" xfId="1" applyFont="1" applyFill="1" applyBorder="1" applyAlignment="1" applyProtection="1">
      <alignment vertical="center"/>
      <protection locked="0"/>
    </xf>
    <xf numFmtId="38" fontId="6" fillId="3" borderId="43" xfId="1" applyFont="1" applyFill="1" applyBorder="1" applyAlignment="1" applyProtection="1">
      <alignment vertical="center"/>
      <protection hidden="1"/>
    </xf>
    <xf numFmtId="0" fontId="15" fillId="0" borderId="0" xfId="0" applyFont="1" applyFill="1" applyBorder="1" applyAlignment="1">
      <alignment horizontal="centerContinuous" vertical="center"/>
    </xf>
    <xf numFmtId="38" fontId="6" fillId="3" borderId="11" xfId="1" applyFont="1" applyFill="1" applyBorder="1" applyAlignment="1" applyProtection="1">
      <alignment vertical="center"/>
    </xf>
    <xf numFmtId="38" fontId="6" fillId="3" borderId="16" xfId="1" applyFont="1" applyFill="1" applyBorder="1" applyAlignment="1" applyProtection="1">
      <alignment vertical="center"/>
    </xf>
    <xf numFmtId="38" fontId="6" fillId="3" borderId="1" xfId="1" applyFont="1" applyFill="1" applyBorder="1" applyAlignment="1" applyProtection="1">
      <alignment vertical="center"/>
    </xf>
    <xf numFmtId="38" fontId="6" fillId="3" borderId="42" xfId="1" applyFont="1" applyFill="1" applyBorder="1" applyAlignment="1" applyProtection="1">
      <alignment vertical="center"/>
    </xf>
    <xf numFmtId="38" fontId="6" fillId="3" borderId="28" xfId="1" applyFont="1" applyFill="1" applyBorder="1" applyAlignment="1" applyProtection="1">
      <alignment vertical="center"/>
    </xf>
    <xf numFmtId="0" fontId="19" fillId="0" borderId="7" xfId="0" applyFont="1" applyBorder="1" applyAlignment="1" applyProtection="1">
      <alignment horizontal="center" vertical="center"/>
      <protection hidden="1"/>
    </xf>
    <xf numFmtId="0" fontId="19" fillId="0" borderId="40" xfId="0" applyFont="1" applyBorder="1" applyAlignment="1" applyProtection="1">
      <alignment horizontal="center" vertical="center"/>
      <protection hidden="1"/>
    </xf>
    <xf numFmtId="0" fontId="19" fillId="0" borderId="30"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38" fontId="6" fillId="3" borderId="44" xfId="1" applyFont="1" applyFill="1" applyBorder="1" applyAlignment="1" applyProtection="1">
      <alignment vertical="center"/>
      <protection hidden="1"/>
    </xf>
    <xf numFmtId="38" fontId="6" fillId="2" borderId="45" xfId="1" applyFont="1" applyFill="1" applyBorder="1" applyAlignment="1" applyProtection="1">
      <alignment vertical="center"/>
      <protection locked="0"/>
    </xf>
    <xf numFmtId="38" fontId="6" fillId="2" borderId="46" xfId="1" applyFont="1" applyFill="1" applyBorder="1" applyAlignment="1" applyProtection="1">
      <alignment vertical="center"/>
      <protection locked="0"/>
    </xf>
    <xf numFmtId="38" fontId="6" fillId="2" borderId="47" xfId="1" applyFont="1" applyFill="1" applyBorder="1" applyAlignment="1" applyProtection="1">
      <alignment vertical="center"/>
      <protection locked="0"/>
    </xf>
    <xf numFmtId="0" fontId="7" fillId="0" borderId="0" xfId="0" applyFont="1" applyFill="1" applyBorder="1" applyAlignment="1">
      <alignment horizontal="center" vertical="center"/>
    </xf>
    <xf numFmtId="0" fontId="5" fillId="0" borderId="0" xfId="0" applyNumberFormat="1" applyFont="1" applyFill="1" applyBorder="1" applyAlignment="1" applyProtection="1">
      <alignment horizontal="center" vertical="center"/>
      <protection hidden="1"/>
    </xf>
    <xf numFmtId="176" fontId="5" fillId="0" borderId="0" xfId="0" applyNumberFormat="1" applyFont="1" applyFill="1" applyBorder="1" applyAlignment="1" applyProtection="1">
      <alignment horizontal="center" vertical="center"/>
      <protection hidden="1"/>
    </xf>
    <xf numFmtId="38" fontId="6" fillId="3" borderId="28" xfId="1" applyFont="1" applyFill="1" applyBorder="1" applyAlignment="1" applyProtection="1">
      <alignment vertical="center"/>
      <protection hidden="1"/>
    </xf>
    <xf numFmtId="38" fontId="6" fillId="3" borderId="32" xfId="1" applyFont="1" applyFill="1" applyBorder="1" applyAlignment="1" applyProtection="1">
      <alignment vertical="center"/>
      <protection hidden="1"/>
    </xf>
    <xf numFmtId="38" fontId="6" fillId="3" borderId="16" xfId="1" applyFont="1" applyFill="1" applyBorder="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vertical="center"/>
      <protection hidden="1"/>
    </xf>
    <xf numFmtId="0" fontId="5" fillId="0" borderId="0" xfId="4" applyFont="1" applyFill="1" applyAlignment="1">
      <alignment horizontal="left" vertical="center"/>
    </xf>
    <xf numFmtId="38" fontId="6" fillId="3" borderId="5" xfId="1" applyFont="1" applyFill="1" applyBorder="1" applyAlignment="1" applyProtection="1">
      <alignment vertical="center"/>
      <protection hidden="1"/>
    </xf>
    <xf numFmtId="38" fontId="6" fillId="0" borderId="1" xfId="0" applyNumberFormat="1" applyFont="1" applyFill="1" applyBorder="1" applyAlignment="1" applyProtection="1">
      <alignment horizontal="center" vertical="center"/>
      <protection hidden="1"/>
    </xf>
    <xf numFmtId="0" fontId="23" fillId="0" borderId="0" xfId="4" applyFont="1" applyFill="1" applyAlignment="1">
      <alignment horizontal="left" vertical="center"/>
    </xf>
    <xf numFmtId="49" fontId="6" fillId="0" borderId="5" xfId="0" applyNumberFormat="1" applyFont="1" applyFill="1" applyBorder="1" applyAlignment="1" applyProtection="1">
      <alignment horizontal="centerContinuous" vertical="center"/>
      <protection hidden="1"/>
    </xf>
    <xf numFmtId="49" fontId="6" fillId="0" borderId="3" xfId="0" applyNumberFormat="1" applyFont="1" applyFill="1" applyBorder="1" applyAlignment="1" applyProtection="1">
      <alignment horizontal="centerContinuous" vertical="center"/>
      <protection hidden="1"/>
    </xf>
    <xf numFmtId="49" fontId="6" fillId="0" borderId="1" xfId="0" applyNumberFormat="1" applyFont="1" applyBorder="1" applyAlignment="1" applyProtection="1">
      <alignment horizontal="centerContinuous" vertical="center"/>
      <protection hidden="1"/>
    </xf>
    <xf numFmtId="49" fontId="6" fillId="0" borderId="0" xfId="0" applyNumberFormat="1" applyFont="1" applyAlignment="1" applyProtection="1">
      <alignment horizontal="right" vertical="center"/>
      <protection hidden="1"/>
    </xf>
    <xf numFmtId="0" fontId="1" fillId="0" borderId="0" xfId="0" applyFont="1" applyFill="1" applyAlignment="1" applyProtection="1">
      <alignment horizontal="centerContinuous" vertical="center"/>
    </xf>
    <xf numFmtId="0" fontId="5" fillId="0" borderId="0" xfId="0" applyFont="1" applyFill="1" applyBorder="1" applyAlignment="1" applyProtection="1">
      <alignment horizontal="distributed" vertical="center"/>
    </xf>
    <xf numFmtId="0" fontId="0" fillId="0" borderId="5" xfId="0" applyBorder="1" applyAlignment="1">
      <alignment vertical="center"/>
    </xf>
    <xf numFmtId="0" fontId="6"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0" fontId="1" fillId="0" borderId="0" xfId="0" applyFont="1" applyFill="1" applyAlignment="1" applyProtection="1">
      <alignment vertical="center"/>
    </xf>
    <xf numFmtId="0" fontId="8" fillId="0" borderId="0" xfId="0" applyFont="1" applyFill="1" applyBorder="1" applyAlignment="1" applyProtection="1">
      <alignment vertical="center"/>
    </xf>
    <xf numFmtId="0" fontId="1" fillId="0" borderId="0" xfId="1"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0" fillId="0" borderId="0" xfId="0" applyProtection="1"/>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xf numFmtId="0" fontId="6" fillId="0" borderId="0" xfId="0" applyFont="1" applyBorder="1" applyAlignment="1" applyProtection="1">
      <alignment vertical="center"/>
    </xf>
    <xf numFmtId="0" fontId="4" fillId="0" borderId="1" xfId="0" applyFont="1" applyFill="1" applyBorder="1" applyAlignment="1">
      <alignment horizontal="left" vertical="center"/>
    </xf>
    <xf numFmtId="0" fontId="4" fillId="0" borderId="0" xfId="0" applyFont="1" applyAlignment="1" applyProtection="1">
      <alignment vertical="center"/>
      <protection hidden="1"/>
    </xf>
    <xf numFmtId="176" fontId="4" fillId="0" borderId="0" xfId="0" applyNumberFormat="1" applyFont="1" applyAlignment="1" applyProtection="1">
      <alignment vertical="center"/>
      <protection hidden="1"/>
    </xf>
    <xf numFmtId="0" fontId="4" fillId="0" borderId="6" xfId="0" applyFont="1" applyBorder="1" applyAlignment="1" applyProtection="1">
      <alignment vertical="center"/>
      <protection hidden="1"/>
    </xf>
    <xf numFmtId="176" fontId="4" fillId="0" borderId="6" xfId="0" applyNumberFormat="1"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0" fontId="19" fillId="0" borderId="48" xfId="0" applyFont="1" applyBorder="1" applyAlignment="1" applyProtection="1">
      <alignment horizontal="center" vertical="center"/>
      <protection hidden="1"/>
    </xf>
    <xf numFmtId="49" fontId="6" fillId="0" borderId="48" xfId="0" applyNumberFormat="1" applyFont="1" applyBorder="1" applyAlignment="1" applyProtection="1">
      <alignment horizontal="center" vertical="center"/>
      <protection hidden="1"/>
    </xf>
    <xf numFmtId="49" fontId="6" fillId="0" borderId="49" xfId="0" applyNumberFormat="1" applyFont="1" applyBorder="1" applyAlignment="1" applyProtection="1">
      <alignment horizontal="center" vertical="center"/>
      <protection hidden="1"/>
    </xf>
    <xf numFmtId="0" fontId="0" fillId="0" borderId="0" xfId="0" applyBorder="1" applyAlignment="1">
      <alignment vertical="center"/>
    </xf>
    <xf numFmtId="0" fontId="0" fillId="2" borderId="5" xfId="0" applyNumberFormat="1" applyFill="1" applyBorder="1" applyAlignment="1" applyProtection="1">
      <alignment vertical="center"/>
      <protection locked="0"/>
    </xf>
    <xf numFmtId="0" fontId="1" fillId="0" borderId="0" xfId="0" applyFont="1" applyFill="1" applyBorder="1" applyAlignment="1" applyProtection="1">
      <alignment vertical="center"/>
      <protection hidden="1"/>
    </xf>
    <xf numFmtId="0" fontId="24" fillId="0" borderId="23" xfId="0" applyFont="1" applyFill="1" applyBorder="1" applyAlignment="1">
      <alignment horizontal="center" vertical="center"/>
    </xf>
    <xf numFmtId="0" fontId="24" fillId="0" borderId="17" xfId="0" applyFont="1" applyFill="1" applyBorder="1" applyAlignment="1">
      <alignment horizontal="right" vertical="center"/>
    </xf>
    <xf numFmtId="0" fontId="6" fillId="3" borderId="1" xfId="0" applyFont="1" applyFill="1" applyBorder="1" applyAlignment="1" applyProtection="1">
      <alignment horizontal="left" vertical="center" wrapText="1"/>
    </xf>
    <xf numFmtId="0" fontId="4" fillId="0" borderId="0" xfId="0" applyFont="1" applyFill="1" applyBorder="1" applyAlignment="1">
      <alignment vertical="center"/>
    </xf>
    <xf numFmtId="0" fontId="4" fillId="0" borderId="0" xfId="0" applyFont="1"/>
    <xf numFmtId="0" fontId="4" fillId="0" borderId="0" xfId="0" applyFont="1" applyAlignment="1"/>
    <xf numFmtId="176" fontId="4" fillId="0" borderId="0" xfId="0" applyNumberFormat="1" applyFont="1"/>
    <xf numFmtId="0" fontId="6" fillId="0" borderId="23" xfId="0" applyFont="1" applyBorder="1" applyAlignment="1" applyProtection="1">
      <alignment horizontal="center" vertical="center"/>
      <protection hidden="1"/>
    </xf>
    <xf numFmtId="49" fontId="6" fillId="4" borderId="23" xfId="0" applyNumberFormat="1" applyFont="1" applyFill="1" applyBorder="1" applyAlignment="1" applyProtection="1">
      <alignment horizontal="center" vertical="center"/>
      <protection hidden="1"/>
    </xf>
    <xf numFmtId="38" fontId="6" fillId="3" borderId="42" xfId="1" applyFont="1" applyFill="1" applyBorder="1" applyAlignment="1" applyProtection="1">
      <alignment vertical="center"/>
      <protection hidden="1"/>
    </xf>
    <xf numFmtId="38" fontId="6" fillId="2" borderId="50" xfId="1" applyFont="1" applyFill="1" applyBorder="1" applyAlignment="1" applyProtection="1">
      <alignment vertical="center"/>
      <protection locked="0"/>
    </xf>
    <xf numFmtId="49" fontId="6" fillId="0" borderId="0" xfId="0" applyNumberFormat="1" applyFont="1" applyBorder="1" applyAlignment="1" applyProtection="1">
      <alignment horizontal="center" vertical="center"/>
      <protection hidden="1"/>
    </xf>
    <xf numFmtId="38" fontId="6" fillId="2" borderId="12" xfId="1" applyFont="1" applyFill="1" applyBorder="1" applyAlignment="1" applyProtection="1">
      <alignment vertical="center"/>
      <protection locked="0"/>
    </xf>
    <xf numFmtId="38" fontId="6" fillId="3" borderId="50" xfId="1" applyFont="1" applyFill="1" applyBorder="1" applyAlignment="1" applyProtection="1">
      <alignment vertical="center"/>
    </xf>
    <xf numFmtId="0" fontId="4" fillId="0" borderId="3" xfId="0" applyFont="1" applyFill="1" applyBorder="1" applyAlignment="1">
      <alignment vertical="center"/>
    </xf>
    <xf numFmtId="0" fontId="4" fillId="0" borderId="2" xfId="0" applyFont="1" applyFill="1" applyBorder="1" applyAlignment="1">
      <alignment horizontal="left" vertical="center"/>
    </xf>
    <xf numFmtId="0" fontId="4" fillId="0" borderId="1" xfId="0" applyFont="1" applyFill="1" applyBorder="1" applyAlignment="1">
      <alignment horizontal="center" vertical="center"/>
    </xf>
    <xf numFmtId="0" fontId="0" fillId="0" borderId="0" xfId="0" applyFill="1" applyBorder="1" applyAlignment="1" applyProtection="1">
      <alignment vertical="center"/>
    </xf>
    <xf numFmtId="0" fontId="8" fillId="0" borderId="25"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2" fillId="0" borderId="0" xfId="0" applyFont="1" applyFill="1" applyBorder="1" applyAlignment="1" applyProtection="1">
      <alignment vertical="center"/>
    </xf>
    <xf numFmtId="0" fontId="0" fillId="5" borderId="0" xfId="0" applyFill="1" applyAlignment="1">
      <alignment vertical="center"/>
    </xf>
    <xf numFmtId="0" fontId="1" fillId="5" borderId="0" xfId="0" applyFont="1" applyFill="1"/>
    <xf numFmtId="0" fontId="4" fillId="5" borderId="0" xfId="0" applyFont="1" applyFill="1"/>
    <xf numFmtId="0" fontId="5" fillId="5" borderId="0" xfId="0" applyFont="1" applyFill="1" applyAlignment="1" applyProtection="1">
      <alignment vertical="center"/>
      <protection hidden="1"/>
    </xf>
    <xf numFmtId="0" fontId="4" fillId="5" borderId="0" xfId="0" applyFont="1" applyFill="1" applyAlignment="1" applyProtection="1">
      <alignment vertical="center"/>
      <protection hidden="1"/>
    </xf>
    <xf numFmtId="0" fontId="1" fillId="0" borderId="0" xfId="0" applyFont="1" applyProtection="1"/>
    <xf numFmtId="0" fontId="1" fillId="0" borderId="0" xfId="0" applyFont="1" applyBorder="1" applyProtection="1"/>
    <xf numFmtId="0" fontId="1" fillId="0" borderId="0" xfId="0" applyFont="1" applyBorder="1" applyAlignment="1" applyProtection="1"/>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Continuous" vertical="center"/>
    </xf>
    <xf numFmtId="0" fontId="1" fillId="0" borderId="0"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0" fontId="1" fillId="0" borderId="0" xfId="0" quotePrefix="1" applyFont="1" applyFill="1" applyBorder="1" applyAlignment="1" applyProtection="1">
      <alignment horizontal="left"/>
    </xf>
    <xf numFmtId="176" fontId="1" fillId="0" borderId="0" xfId="0" applyNumberFormat="1" applyFont="1" applyFill="1" applyBorder="1" applyAlignment="1" applyProtection="1">
      <alignment vertical="center"/>
    </xf>
    <xf numFmtId="176" fontId="1" fillId="0" borderId="0" xfId="0" applyNumberFormat="1" applyFont="1" applyBorder="1" applyProtection="1"/>
    <xf numFmtId="0" fontId="1" fillId="0" borderId="0" xfId="0" quotePrefix="1" applyFont="1" applyBorder="1" applyAlignment="1" applyProtection="1">
      <alignment horizontal="left"/>
    </xf>
    <xf numFmtId="0" fontId="10" fillId="0" borderId="0" xfId="0" applyFont="1" applyFill="1" applyBorder="1" applyAlignment="1" applyProtection="1">
      <alignment vertical="center" wrapText="1"/>
    </xf>
    <xf numFmtId="0" fontId="4" fillId="0" borderId="0" xfId="0" applyFont="1" applyFill="1" applyBorder="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0" fontId="1" fillId="0" borderId="0" xfId="0" quotePrefix="1" applyFont="1" applyBorder="1" applyProtection="1"/>
    <xf numFmtId="0" fontId="1" fillId="0" borderId="0" xfId="0" applyNumberFormat="1" applyFont="1" applyBorder="1" applyProtection="1"/>
    <xf numFmtId="0" fontId="5" fillId="0" borderId="0" xfId="0" applyNumberFormat="1" applyFont="1" applyFill="1" applyBorder="1" applyAlignment="1" applyProtection="1">
      <alignment horizontal="center" vertical="center"/>
    </xf>
    <xf numFmtId="0" fontId="1" fillId="0" borderId="0" xfId="0" applyFont="1" applyAlignment="1" applyProtection="1"/>
    <xf numFmtId="0" fontId="4" fillId="0" borderId="0" xfId="0" applyFont="1" applyFill="1" applyBorder="1" applyAlignment="1" applyProtection="1"/>
    <xf numFmtId="176" fontId="1" fillId="0" borderId="0" xfId="0" applyNumberFormat="1" applyFont="1" applyBorder="1" applyAlignment="1" applyProtection="1"/>
    <xf numFmtId="0" fontId="6" fillId="0" borderId="0" xfId="0" applyFont="1" applyFill="1" applyBorder="1" applyAlignment="1" applyProtection="1">
      <alignment horizontal="center" vertical="center"/>
    </xf>
    <xf numFmtId="176" fontId="1" fillId="0" borderId="0" xfId="0" applyNumberFormat="1" applyFont="1" applyFill="1" applyBorder="1" applyProtection="1"/>
    <xf numFmtId="0" fontId="1" fillId="0" borderId="0" xfId="0" applyFont="1" applyFill="1" applyBorder="1" applyAlignment="1" applyProtection="1"/>
    <xf numFmtId="0" fontId="1" fillId="0" borderId="0" xfId="0" applyFont="1" applyAlignment="1" applyProtection="1">
      <alignment vertical="center"/>
    </xf>
    <xf numFmtId="176" fontId="1" fillId="0" borderId="0" xfId="0" applyNumberFormat="1" applyFont="1" applyBorder="1" applyAlignment="1" applyProtection="1">
      <alignment vertical="center"/>
    </xf>
    <xf numFmtId="0" fontId="0" fillId="0" borderId="0" xfId="0" applyAlignment="1" applyProtection="1">
      <alignment vertical="center"/>
    </xf>
    <xf numFmtId="176" fontId="1" fillId="0" borderId="0" xfId="0" applyNumberFormat="1" applyFont="1" applyProtection="1"/>
    <xf numFmtId="0" fontId="0" fillId="5" borderId="0" xfId="0" applyFill="1" applyAlignment="1" applyProtection="1">
      <alignment vertical="center"/>
      <protection hidden="1"/>
    </xf>
    <xf numFmtId="0" fontId="6" fillId="5" borderId="0" xfId="0" applyFont="1" applyFill="1" applyAlignment="1" applyProtection="1">
      <alignment vertical="center"/>
      <protection hidden="1"/>
    </xf>
    <xf numFmtId="49" fontId="6" fillId="5" borderId="25" xfId="0" applyNumberFormat="1" applyFont="1" applyFill="1" applyBorder="1" applyAlignment="1" applyProtection="1">
      <alignment vertical="center"/>
      <protection hidden="1"/>
    </xf>
    <xf numFmtId="0" fontId="6" fillId="5" borderId="28" xfId="0" applyFont="1" applyFill="1" applyBorder="1" applyAlignment="1" applyProtection="1">
      <alignment vertical="center"/>
      <protection hidden="1"/>
    </xf>
    <xf numFmtId="0" fontId="19" fillId="5" borderId="29" xfId="0" applyFont="1" applyFill="1" applyBorder="1" applyAlignment="1" applyProtection="1">
      <alignment horizontal="center" vertical="center"/>
      <protection hidden="1"/>
    </xf>
    <xf numFmtId="38" fontId="6" fillId="5" borderId="28" xfId="1" applyFont="1" applyFill="1" applyBorder="1" applyAlignment="1" applyProtection="1">
      <alignment vertical="center"/>
    </xf>
    <xf numFmtId="49" fontId="6" fillId="5" borderId="3" xfId="0" applyNumberFormat="1" applyFont="1" applyFill="1" applyBorder="1" applyAlignment="1" applyProtection="1">
      <alignment vertical="center"/>
      <protection hidden="1"/>
    </xf>
    <xf numFmtId="0" fontId="4" fillId="5" borderId="2" xfId="0" applyFont="1" applyFill="1" applyBorder="1" applyAlignment="1" applyProtection="1">
      <alignment vertical="center" wrapText="1"/>
      <protection hidden="1"/>
    </xf>
    <xf numFmtId="0" fontId="6" fillId="5" borderId="1" xfId="0" applyFont="1" applyFill="1" applyBorder="1" applyAlignment="1" applyProtection="1">
      <alignment vertical="center" wrapText="1"/>
      <protection hidden="1"/>
    </xf>
    <xf numFmtId="0" fontId="19" fillId="5" borderId="13" xfId="0" applyFont="1" applyFill="1" applyBorder="1" applyAlignment="1" applyProtection="1">
      <alignment horizontal="center" vertical="center"/>
      <protection hidden="1"/>
    </xf>
    <xf numFmtId="0" fontId="5" fillId="5" borderId="1" xfId="2" applyFont="1" applyFill="1" applyBorder="1" applyAlignment="1" applyProtection="1">
      <alignment horizontal="center" vertical="center" wrapText="1"/>
      <protection hidden="1"/>
    </xf>
    <xf numFmtId="49" fontId="6" fillId="5" borderId="35" xfId="0" applyNumberFormat="1" applyFont="1" applyFill="1" applyBorder="1" applyAlignment="1" applyProtection="1">
      <alignment horizontal="center" vertical="center"/>
      <protection hidden="1"/>
    </xf>
    <xf numFmtId="49" fontId="6" fillId="5" borderId="40" xfId="0" applyNumberFormat="1" applyFont="1" applyFill="1" applyBorder="1" applyAlignment="1" applyProtection="1">
      <alignment horizontal="center" vertical="center"/>
      <protection hidden="1"/>
    </xf>
    <xf numFmtId="49" fontId="6" fillId="5" borderId="39" xfId="0" applyNumberFormat="1" applyFont="1" applyFill="1" applyBorder="1" applyAlignment="1" applyProtection="1">
      <alignment vertical="center"/>
      <protection hidden="1"/>
    </xf>
    <xf numFmtId="38" fontId="6" fillId="5" borderId="28" xfId="1" applyFont="1" applyFill="1" applyBorder="1" applyAlignment="1" applyProtection="1">
      <alignment vertical="center"/>
      <protection hidden="1"/>
    </xf>
    <xf numFmtId="0" fontId="0" fillId="2" borderId="1" xfId="0" applyFill="1" applyBorder="1" applyAlignment="1" applyProtection="1">
      <alignment horizontal="left" vertical="center"/>
      <protection locked="0"/>
    </xf>
    <xf numFmtId="0" fontId="1" fillId="5" borderId="0" xfId="0" applyFont="1" applyFill="1" applyAlignment="1">
      <alignment vertical="center"/>
    </xf>
    <xf numFmtId="0" fontId="19" fillId="5" borderId="0" xfId="0" applyFont="1" applyFill="1" applyAlignment="1" applyProtection="1">
      <alignment horizontal="center" vertical="center"/>
      <protection hidden="1"/>
    </xf>
    <xf numFmtId="38" fontId="6" fillId="0" borderId="28" xfId="1" applyFont="1" applyFill="1" applyBorder="1" applyAlignment="1" applyProtection="1">
      <alignment horizontal="left" vertical="center" indent="2"/>
    </xf>
    <xf numFmtId="0" fontId="8" fillId="0" borderId="0" xfId="0" applyFont="1" applyAlignment="1" applyProtection="1">
      <alignment vertical="center"/>
      <protection hidden="1"/>
    </xf>
    <xf numFmtId="0" fontId="26" fillId="0" borderId="0"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centerContinuous" vertical="center"/>
    </xf>
    <xf numFmtId="0" fontId="22" fillId="0" borderId="0" xfId="0" applyFont="1" applyBorder="1" applyAlignment="1">
      <alignment vertical="center"/>
    </xf>
    <xf numFmtId="0" fontId="27" fillId="0" borderId="0" xfId="0" applyFont="1" applyAlignment="1">
      <alignment horizontal="center" vertical="center"/>
    </xf>
    <xf numFmtId="0" fontId="6" fillId="0" borderId="0" xfId="0" applyFont="1" applyAlignment="1">
      <alignment horizontal="center" vertical="center"/>
    </xf>
    <xf numFmtId="0" fontId="15" fillId="0" borderId="0" xfId="0" applyFont="1" applyBorder="1" applyAlignment="1" applyProtection="1">
      <alignment vertical="center"/>
      <protection hidden="1"/>
    </xf>
    <xf numFmtId="0" fontId="15" fillId="0" borderId="0" xfId="0" applyFont="1" applyBorder="1" applyAlignment="1">
      <alignment vertical="center"/>
    </xf>
    <xf numFmtId="0" fontId="6" fillId="0" borderId="0" xfId="0" applyFont="1" applyBorder="1" applyAlignment="1">
      <alignment horizontal="right" vertical="center"/>
    </xf>
    <xf numFmtId="0" fontId="12" fillId="0" borderId="5" xfId="0" applyFont="1" applyBorder="1" applyAlignment="1">
      <alignment vertical="center"/>
    </xf>
    <xf numFmtId="49" fontId="6" fillId="4" borderId="35" xfId="0" applyNumberFormat="1" applyFont="1" applyFill="1" applyBorder="1" applyAlignment="1" applyProtection="1">
      <alignment horizontal="center" vertical="center"/>
      <protection hidden="1"/>
    </xf>
    <xf numFmtId="49" fontId="6" fillId="4" borderId="37" xfId="0" applyNumberFormat="1" applyFont="1" applyFill="1" applyBorder="1" applyAlignment="1" applyProtection="1">
      <alignment horizontal="center" vertical="center"/>
      <protection hidden="1"/>
    </xf>
    <xf numFmtId="38" fontId="6" fillId="3" borderId="12" xfId="1" applyFont="1" applyFill="1" applyBorder="1" applyAlignment="1" applyProtection="1">
      <alignment vertical="center"/>
      <protection hidden="1"/>
    </xf>
    <xf numFmtId="0" fontId="0" fillId="0" borderId="5" xfId="0" quotePrefix="1" applyBorder="1" applyAlignment="1">
      <alignment vertical="center"/>
    </xf>
    <xf numFmtId="0" fontId="29" fillId="0" borderId="0" xfId="0" applyFont="1" applyAlignment="1">
      <alignment horizontal="right"/>
    </xf>
    <xf numFmtId="49" fontId="6" fillId="0" borderId="53" xfId="0" applyNumberFormat="1" applyFont="1" applyBorder="1" applyAlignment="1" applyProtection="1">
      <alignment vertical="center"/>
      <protection hidden="1"/>
    </xf>
    <xf numFmtId="0" fontId="6" fillId="0" borderId="42" xfId="0" applyFont="1" applyBorder="1" applyAlignment="1" applyProtection="1">
      <alignment vertical="center"/>
      <protection hidden="1"/>
    </xf>
    <xf numFmtId="0" fontId="19" fillId="0" borderId="51" xfId="0" applyFont="1" applyBorder="1" applyAlignment="1" applyProtection="1">
      <alignment horizontal="center" vertical="center"/>
      <protection hidden="1"/>
    </xf>
    <xf numFmtId="38" fontId="6" fillId="3" borderId="52" xfId="1" applyFont="1" applyFill="1" applyBorder="1" applyAlignment="1" applyProtection="1">
      <alignment vertical="center"/>
    </xf>
    <xf numFmtId="0" fontId="30" fillId="0" borderId="28" xfId="0" applyFont="1" applyBorder="1" applyAlignment="1" applyProtection="1">
      <alignment vertical="center"/>
      <protection hidden="1"/>
    </xf>
    <xf numFmtId="38" fontId="6" fillId="3" borderId="44" xfId="1" applyFont="1" applyFill="1" applyBorder="1" applyAlignment="1" applyProtection="1">
      <alignment vertical="center"/>
    </xf>
    <xf numFmtId="49" fontId="6" fillId="0" borderId="54" xfId="0" applyNumberFormat="1" applyFont="1" applyBorder="1" applyAlignment="1" applyProtection="1">
      <alignment horizontal="center" vertical="center"/>
      <protection hidden="1"/>
    </xf>
    <xf numFmtId="0" fontId="30" fillId="0" borderId="42" xfId="0" applyFont="1" applyBorder="1" applyAlignment="1" applyProtection="1">
      <alignment vertical="center"/>
      <protection hidden="1"/>
    </xf>
    <xf numFmtId="49" fontId="6" fillId="0" borderId="25" xfId="0" applyNumberFormat="1" applyFont="1" applyFill="1" applyBorder="1" applyAlignment="1" applyProtection="1">
      <alignment horizontal="center" vertical="center"/>
      <protection hidden="1"/>
    </xf>
    <xf numFmtId="177" fontId="26" fillId="0" borderId="0" xfId="0" applyNumberFormat="1" applyFont="1" applyBorder="1" applyAlignment="1">
      <alignment vertical="center"/>
    </xf>
    <xf numFmtId="178" fontId="6" fillId="0" borderId="27" xfId="0" applyNumberFormat="1" applyFont="1" applyBorder="1" applyAlignment="1" applyProtection="1">
      <alignment horizontal="center" vertical="center"/>
      <protection hidden="1"/>
    </xf>
    <xf numFmtId="0" fontId="4" fillId="5" borderId="25" xfId="0" applyFont="1" applyFill="1" applyBorder="1"/>
    <xf numFmtId="0" fontId="4" fillId="0" borderId="0" xfId="0" applyFont="1" applyBorder="1"/>
    <xf numFmtId="0" fontId="25" fillId="0" borderId="37" xfId="0" applyFont="1" applyFill="1" applyBorder="1" applyAlignment="1">
      <alignment horizontal="center" vertical="center"/>
    </xf>
    <xf numFmtId="0" fontId="24" fillId="0" borderId="44" xfId="0" applyFont="1" applyFill="1" applyBorder="1" applyAlignment="1">
      <alignment horizontal="center" vertical="center"/>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3" borderId="4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vertical="center"/>
    </xf>
    <xf numFmtId="0" fontId="6" fillId="0" borderId="57"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5"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3" borderId="60"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2" xfId="0" applyFont="1" applyBorder="1" applyAlignment="1">
      <alignment horizontal="left" vertical="center"/>
    </xf>
    <xf numFmtId="0" fontId="6" fillId="0" borderId="34" xfId="0" applyFont="1" applyFill="1" applyBorder="1" applyAlignment="1">
      <alignment horizontal="left" vertical="center"/>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3" borderId="5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Border="1" applyAlignment="1">
      <alignment horizontal="left" vertical="center"/>
    </xf>
    <xf numFmtId="0" fontId="6" fillId="0" borderId="8" xfId="0" applyFont="1" applyFill="1" applyBorder="1" applyAlignment="1">
      <alignment horizontal="left" vertical="center"/>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pplyProtection="1">
      <alignment vertical="center"/>
      <protection hidden="1"/>
    </xf>
    <xf numFmtId="0" fontId="6" fillId="0" borderId="65" xfId="0" applyFont="1" applyFill="1" applyBorder="1" applyAlignment="1" applyProtection="1">
      <alignment vertical="center" shrinkToFit="1"/>
      <protection hidden="1"/>
    </xf>
    <xf numFmtId="0" fontId="6" fillId="0" borderId="73" xfId="0" applyFont="1" applyFill="1" applyBorder="1" applyAlignment="1" applyProtection="1">
      <alignment horizontal="center" vertical="center"/>
      <protection hidden="1"/>
    </xf>
    <xf numFmtId="0" fontId="6" fillId="0" borderId="54" xfId="0" applyFont="1" applyFill="1" applyBorder="1" applyAlignment="1" applyProtection="1">
      <alignment horizontal="center" vertical="center"/>
      <protection hidden="1"/>
    </xf>
    <xf numFmtId="0" fontId="6" fillId="0" borderId="52" xfId="0" applyFont="1" applyFill="1" applyBorder="1" applyAlignment="1" applyProtection="1">
      <alignment horizontal="center" vertical="center"/>
      <protection hidden="1"/>
    </xf>
    <xf numFmtId="0" fontId="6" fillId="0" borderId="53" xfId="0" applyFont="1" applyFill="1" applyBorder="1" applyAlignment="1" applyProtection="1">
      <alignment horizontal="center" vertical="center"/>
      <protection hidden="1"/>
    </xf>
    <xf numFmtId="0" fontId="6" fillId="0" borderId="63" xfId="0" applyFont="1" applyFill="1" applyBorder="1" applyAlignment="1" applyProtection="1">
      <alignment horizontal="center" vertical="center"/>
      <protection hidden="1"/>
    </xf>
    <xf numFmtId="0" fontId="6" fillId="0" borderId="66" xfId="0" applyFont="1" applyFill="1" applyBorder="1" applyAlignment="1" applyProtection="1">
      <alignment horizontal="center" vertical="center"/>
      <protection hidden="1"/>
    </xf>
    <xf numFmtId="0" fontId="6" fillId="0" borderId="52" xfId="0" applyFont="1" applyFill="1" applyBorder="1" applyAlignment="1" applyProtection="1">
      <alignment vertical="center"/>
      <protection hidden="1"/>
    </xf>
    <xf numFmtId="0" fontId="6" fillId="0" borderId="66" xfId="0" applyFont="1" applyFill="1" applyBorder="1" applyAlignment="1" applyProtection="1">
      <alignment vertical="center"/>
      <protection hidden="1"/>
    </xf>
    <xf numFmtId="0" fontId="27" fillId="6" borderId="52" xfId="3" quotePrefix="1" applyFont="1" applyFill="1" applyBorder="1" applyAlignment="1" applyProtection="1">
      <alignment horizontal="left" vertical="center"/>
      <protection hidden="1"/>
    </xf>
    <xf numFmtId="0" fontId="6" fillId="0" borderId="74" xfId="0" applyFont="1" applyFill="1" applyBorder="1" applyAlignment="1" applyProtection="1">
      <alignment vertical="center"/>
      <protection hidden="1"/>
    </xf>
    <xf numFmtId="0" fontId="6" fillId="0" borderId="75" xfId="0" applyFont="1" applyFill="1" applyBorder="1" applyAlignment="1" applyProtection="1">
      <alignment vertical="center" shrinkToFit="1"/>
      <protection hidden="1"/>
    </xf>
    <xf numFmtId="0" fontId="6" fillId="0" borderId="76" xfId="0" applyFont="1" applyFill="1" applyBorder="1" applyAlignment="1" applyProtection="1">
      <alignment horizontal="center" vertical="center"/>
      <protection hidden="1"/>
    </xf>
    <xf numFmtId="0" fontId="6" fillId="0" borderId="27" xfId="0" applyFont="1" applyFill="1" applyBorder="1" applyAlignment="1" applyProtection="1">
      <alignment horizontal="center" vertical="center"/>
      <protection hidden="1"/>
    </xf>
    <xf numFmtId="0" fontId="6" fillId="0" borderId="45"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77" xfId="0" applyFont="1" applyFill="1" applyBorder="1" applyAlignment="1" applyProtection="1">
      <alignment horizontal="center" vertical="center"/>
      <protection hidden="1"/>
    </xf>
    <xf numFmtId="0" fontId="6" fillId="0" borderId="78" xfId="0" applyFont="1" applyFill="1" applyBorder="1" applyAlignment="1" applyProtection="1">
      <alignment horizontal="center" vertical="center"/>
      <protection hidden="1"/>
    </xf>
    <xf numFmtId="0" fontId="6" fillId="0" borderId="45" xfId="0" applyFont="1" applyFill="1" applyBorder="1" applyAlignment="1" applyProtection="1">
      <alignment vertical="center"/>
      <protection hidden="1"/>
    </xf>
    <xf numFmtId="0" fontId="6" fillId="0" borderId="78" xfId="0" applyFont="1" applyFill="1" applyBorder="1" applyAlignment="1" applyProtection="1">
      <alignment vertical="center"/>
      <protection hidden="1"/>
    </xf>
    <xf numFmtId="0" fontId="27" fillId="0" borderId="45" xfId="0" applyFont="1" applyFill="1" applyBorder="1" applyAlignment="1" applyProtection="1">
      <alignment horizontal="center" vertical="center"/>
      <protection hidden="1"/>
    </xf>
    <xf numFmtId="0" fontId="6" fillId="0" borderId="79" xfId="0" applyFont="1" applyFill="1" applyBorder="1" applyAlignment="1" applyProtection="1">
      <alignment vertical="center"/>
      <protection hidden="1"/>
    </xf>
    <xf numFmtId="0" fontId="6" fillId="0" borderId="70" xfId="0" applyFont="1" applyFill="1" applyBorder="1" applyAlignment="1" applyProtection="1">
      <alignment vertical="center" shrinkToFit="1"/>
      <protection hidden="1"/>
    </xf>
    <xf numFmtId="0" fontId="6" fillId="0" borderId="80"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47" xfId="0" applyFont="1" applyFill="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0" borderId="68"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hidden="1"/>
    </xf>
    <xf numFmtId="0" fontId="6" fillId="0" borderId="47" xfId="0" applyFont="1" applyFill="1" applyBorder="1" applyAlignment="1" applyProtection="1">
      <alignment vertical="center" wrapText="1"/>
      <protection hidden="1"/>
    </xf>
    <xf numFmtId="0" fontId="27" fillId="0" borderId="47" xfId="0" applyFont="1" applyFill="1" applyBorder="1" applyAlignment="1" applyProtection="1">
      <alignment vertical="center"/>
      <protection hidden="1"/>
    </xf>
    <xf numFmtId="0" fontId="6" fillId="0" borderId="47" xfId="0" applyFont="1" applyFill="1" applyBorder="1" applyAlignment="1" applyProtection="1">
      <alignment vertical="center"/>
      <protection hidden="1"/>
    </xf>
    <xf numFmtId="0" fontId="6" fillId="0" borderId="71" xfId="0" applyFont="1" applyFill="1" applyBorder="1" applyAlignment="1" applyProtection="1">
      <alignment vertical="center"/>
      <protection hidden="1"/>
    </xf>
    <xf numFmtId="49" fontId="6" fillId="0" borderId="0" xfId="0" applyNumberFormat="1" applyFont="1" applyBorder="1" applyAlignment="1" applyProtection="1">
      <alignment vertical="center" wrapText="1"/>
      <protection hidden="1"/>
    </xf>
    <xf numFmtId="0" fontId="0" fillId="0" borderId="0" xfId="0" applyFill="1"/>
    <xf numFmtId="0" fontId="0" fillId="3" borderId="5" xfId="0" applyFill="1" applyBorder="1" applyAlignment="1">
      <alignment vertical="center"/>
    </xf>
    <xf numFmtId="0" fontId="31" fillId="0" borderId="37" xfId="0" applyFont="1" applyFill="1" applyBorder="1" applyAlignment="1">
      <alignment horizontal="center" vertical="center"/>
    </xf>
    <xf numFmtId="0" fontId="10" fillId="0" borderId="41" xfId="0" applyFont="1" applyFill="1" applyBorder="1"/>
    <xf numFmtId="0" fontId="4" fillId="0" borderId="41" xfId="0" applyFont="1" applyFill="1" applyBorder="1" applyAlignment="1">
      <alignment vertical="center"/>
    </xf>
    <xf numFmtId="0" fontId="10" fillId="0" borderId="41" xfId="0" applyFont="1" applyFill="1" applyBorder="1" applyAlignment="1">
      <alignment vertical="center"/>
    </xf>
    <xf numFmtId="0" fontId="4" fillId="0" borderId="35" xfId="0" applyFont="1" applyFill="1" applyBorder="1"/>
    <xf numFmtId="0" fontId="4" fillId="0" borderId="35" xfId="0" applyFont="1" applyFill="1" applyBorder="1" applyAlignment="1">
      <alignment vertical="center"/>
    </xf>
    <xf numFmtId="0" fontId="1" fillId="0" borderId="35" xfId="0" applyFont="1" applyFill="1" applyBorder="1"/>
    <xf numFmtId="0" fontId="4" fillId="0" borderId="36" xfId="0" quotePrefix="1" applyFont="1" applyFill="1" applyBorder="1" applyProtection="1">
      <protection hidden="1"/>
    </xf>
    <xf numFmtId="0" fontId="0" fillId="0" borderId="81" xfId="0" applyFont="1" applyFill="1" applyBorder="1" applyAlignment="1">
      <alignment vertical="center" wrapText="1"/>
    </xf>
    <xf numFmtId="0" fontId="4" fillId="0" borderId="81" xfId="0" applyFont="1" applyFill="1" applyBorder="1"/>
    <xf numFmtId="0" fontId="4" fillId="0" borderId="82" xfId="0" quotePrefix="1" applyFont="1" applyFill="1" applyBorder="1" applyProtection="1">
      <protection hidden="1"/>
    </xf>
    <xf numFmtId="176" fontId="4" fillId="0" borderId="35" xfId="0" applyNumberFormat="1" applyFont="1" applyFill="1" applyBorder="1"/>
    <xf numFmtId="0" fontId="4" fillId="0" borderId="35" xfId="0" applyFont="1" applyFill="1" applyBorder="1" applyAlignment="1">
      <alignment vertical="center" wrapText="1"/>
    </xf>
    <xf numFmtId="0" fontId="10" fillId="0" borderId="41" xfId="0" applyFont="1" applyFill="1" applyBorder="1" applyAlignment="1" applyProtection="1">
      <alignment vertical="center"/>
      <protection hidden="1"/>
    </xf>
    <xf numFmtId="0" fontId="5" fillId="0" borderId="5" xfId="0" applyNumberFormat="1" applyFont="1" applyFill="1" applyBorder="1" applyAlignment="1">
      <alignment horizontal="center" vertical="center"/>
    </xf>
    <xf numFmtId="0" fontId="5" fillId="0" borderId="13" xfId="0" applyNumberFormat="1" applyFont="1" applyFill="1" applyBorder="1" applyAlignment="1" applyProtection="1">
      <alignment horizontal="center" vertical="center"/>
      <protection hidden="1"/>
    </xf>
    <xf numFmtId="0" fontId="4" fillId="0" borderId="0" xfId="0" applyFont="1" applyAlignment="1">
      <alignment vertical="center"/>
    </xf>
    <xf numFmtId="0" fontId="28" fillId="0" borderId="0" xfId="0" applyFont="1" applyFill="1" applyAlignment="1" applyProtection="1">
      <alignment vertical="center"/>
      <protection hidden="1"/>
    </xf>
    <xf numFmtId="176" fontId="28" fillId="0" borderId="0" xfId="0" applyNumberFormat="1" applyFont="1" applyFill="1" applyAlignment="1" applyProtection="1">
      <alignment vertical="center"/>
      <protection hidden="1"/>
    </xf>
    <xf numFmtId="0" fontId="28" fillId="0" borderId="0" xfId="0" applyFont="1" applyAlignment="1">
      <alignment vertical="center"/>
    </xf>
    <xf numFmtId="176" fontId="38" fillId="0" borderId="37" xfId="0" applyNumberFormat="1" applyFont="1" applyFill="1" applyBorder="1"/>
    <xf numFmtId="0" fontId="38" fillId="0" borderId="12" xfId="0" applyFont="1" applyBorder="1" applyAlignment="1">
      <alignment vertical="center" wrapText="1"/>
    </xf>
    <xf numFmtId="0" fontId="38" fillId="0" borderId="37" xfId="0" applyFont="1" applyBorder="1"/>
    <xf numFmtId="20" fontId="4" fillId="0" borderId="35" xfId="0" applyNumberFormat="1" applyFont="1" applyFill="1" applyBorder="1"/>
    <xf numFmtId="0" fontId="4" fillId="0" borderId="35" xfId="0" quotePrefix="1" applyFont="1" applyFill="1" applyBorder="1" applyProtection="1">
      <protection hidden="1"/>
    </xf>
    <xf numFmtId="0" fontId="38" fillId="0" borderId="12" xfId="0" quotePrefix="1" applyFont="1" applyFill="1" applyBorder="1" applyProtection="1">
      <protection hidden="1"/>
    </xf>
    <xf numFmtId="0" fontId="30" fillId="0" borderId="44" xfId="0" applyFont="1" applyFill="1" applyBorder="1" applyAlignment="1">
      <alignment horizontal="center" vertical="center"/>
    </xf>
    <xf numFmtId="0" fontId="39" fillId="0" borderId="37"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77" xfId="0" applyFont="1" applyFill="1" applyBorder="1" applyAlignment="1" applyProtection="1">
      <alignment horizontal="center" vertical="center"/>
      <protection hidden="1"/>
    </xf>
    <xf numFmtId="0" fontId="30" fillId="0" borderId="27" xfId="0" applyFont="1" applyFill="1" applyBorder="1" applyAlignment="1" applyProtection="1">
      <alignment horizontal="center" vertical="center"/>
      <protection hidden="1"/>
    </xf>
    <xf numFmtId="0" fontId="30" fillId="0" borderId="76" xfId="0" applyFont="1" applyFill="1" applyBorder="1" applyAlignment="1" applyProtection="1">
      <alignment horizontal="center" vertical="center"/>
      <protection hidden="1"/>
    </xf>
    <xf numFmtId="0" fontId="30" fillId="0" borderId="74" xfId="0" applyFont="1" applyFill="1" applyBorder="1" applyAlignment="1" applyProtection="1">
      <alignment horizontal="center" vertical="center"/>
      <protection hidden="1"/>
    </xf>
    <xf numFmtId="0" fontId="30" fillId="0" borderId="83" xfId="0" applyFont="1" applyFill="1" applyBorder="1" applyAlignment="1" applyProtection="1">
      <alignment horizontal="center" vertical="center"/>
      <protection hidden="1"/>
    </xf>
    <xf numFmtId="0" fontId="30" fillId="0" borderId="68" xfId="0" applyFont="1" applyFill="1" applyBorder="1" applyAlignment="1" applyProtection="1">
      <alignment horizontal="center" vertical="center"/>
      <protection hidden="1"/>
    </xf>
    <xf numFmtId="0" fontId="30" fillId="0" borderId="38" xfId="0" applyFont="1" applyFill="1" applyBorder="1" applyAlignment="1" applyProtection="1">
      <alignment horizontal="center" vertical="center"/>
      <protection hidden="1"/>
    </xf>
    <xf numFmtId="0" fontId="6" fillId="0" borderId="38" xfId="0" applyFont="1" applyFill="1" applyBorder="1" applyAlignment="1">
      <alignment horizontal="center" vertical="center" wrapText="1"/>
    </xf>
    <xf numFmtId="0" fontId="38" fillId="0" borderId="5" xfId="0" applyFont="1" applyBorder="1" applyAlignment="1">
      <alignment vertical="center"/>
    </xf>
    <xf numFmtId="38" fontId="6" fillId="4" borderId="42" xfId="1" applyFont="1" applyFill="1" applyBorder="1" applyAlignment="1" applyProtection="1">
      <alignment vertical="center"/>
    </xf>
    <xf numFmtId="38" fontId="6" fillId="4" borderId="28" xfId="1" applyFont="1" applyFill="1" applyBorder="1" applyAlignment="1" applyProtection="1">
      <alignment vertical="center"/>
    </xf>
    <xf numFmtId="0" fontId="6" fillId="5" borderId="27" xfId="0" applyFont="1" applyFill="1" applyBorder="1" applyAlignment="1" applyProtection="1">
      <alignment horizontal="center" vertical="center" wrapText="1"/>
      <protection hidden="1"/>
    </xf>
    <xf numFmtId="0" fontId="5" fillId="5" borderId="39" xfId="0" applyFont="1" applyFill="1" applyBorder="1" applyAlignment="1" applyProtection="1">
      <alignment vertical="center" wrapText="1"/>
      <protection hidden="1"/>
    </xf>
    <xf numFmtId="38" fontId="6" fillId="0" borderId="45" xfId="1" applyFont="1" applyFill="1" applyBorder="1" applyAlignment="1" applyProtection="1">
      <alignment vertical="center"/>
    </xf>
    <xf numFmtId="38" fontId="6" fillId="0" borderId="28" xfId="1" applyFont="1" applyFill="1" applyBorder="1" applyAlignment="1" applyProtection="1">
      <alignment vertical="center"/>
    </xf>
    <xf numFmtId="38" fontId="6" fillId="0" borderId="0" xfId="0" applyNumberFormat="1" applyFont="1" applyFill="1" applyAlignment="1">
      <alignment horizontal="left" vertical="center"/>
    </xf>
    <xf numFmtId="177"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right" vertical="center"/>
    </xf>
    <xf numFmtId="0" fontId="0" fillId="2" borderId="1" xfId="0" applyFont="1" applyFill="1" applyBorder="1" applyAlignment="1" applyProtection="1">
      <alignment horizontal="left" vertical="center"/>
      <protection locked="0"/>
    </xf>
    <xf numFmtId="0" fontId="6" fillId="0" borderId="0" xfId="7" applyFont="1" applyAlignment="1">
      <alignment vertical="center"/>
    </xf>
    <xf numFmtId="49" fontId="6" fillId="0" borderId="2" xfId="0" applyNumberFormat="1" applyFont="1" applyBorder="1" applyAlignment="1" applyProtection="1">
      <alignment vertical="center"/>
      <protection hidden="1"/>
    </xf>
    <xf numFmtId="49" fontId="6" fillId="0" borderId="35" xfId="0" applyNumberFormat="1" applyFont="1" applyFill="1" applyBorder="1" applyAlignment="1" applyProtection="1">
      <alignment horizontal="center" vertical="center"/>
      <protection hidden="1"/>
    </xf>
    <xf numFmtId="49" fontId="6" fillId="0" borderId="37" xfId="0" applyNumberFormat="1" applyFont="1" applyFill="1" applyBorder="1" applyAlignment="1" applyProtection="1">
      <alignment horizontal="center" vertical="center"/>
      <protection hidden="1"/>
    </xf>
    <xf numFmtId="0" fontId="6" fillId="0" borderId="12" xfId="0" applyFont="1" applyBorder="1" applyAlignment="1" applyProtection="1">
      <alignment vertical="center"/>
      <protection hidden="1"/>
    </xf>
    <xf numFmtId="38" fontId="6" fillId="2" borderId="17" xfId="1" applyFont="1" applyFill="1" applyBorder="1" applyAlignment="1" applyProtection="1">
      <alignment vertical="center"/>
      <protection locked="0"/>
    </xf>
    <xf numFmtId="38" fontId="6" fillId="3" borderId="17" xfId="1" applyFont="1" applyFill="1" applyBorder="1" applyAlignment="1" applyProtection="1">
      <alignment vertical="center"/>
      <protection hidden="1"/>
    </xf>
    <xf numFmtId="38" fontId="6" fillId="2" borderId="83" xfId="1" applyFont="1" applyFill="1" applyBorder="1" applyAlignment="1" applyProtection="1">
      <alignment vertical="center"/>
      <protection locked="0"/>
    </xf>
    <xf numFmtId="0" fontId="42" fillId="0" borderId="0" xfId="7" applyFont="1" applyAlignment="1">
      <alignment vertical="center"/>
    </xf>
    <xf numFmtId="0" fontId="42" fillId="0" borderId="0" xfId="0" applyFont="1" applyBorder="1" applyAlignment="1">
      <alignment horizontal="centerContinuous" vertical="center"/>
    </xf>
    <xf numFmtId="0" fontId="42" fillId="0" borderId="0" xfId="0" applyFont="1" applyBorder="1" applyAlignment="1">
      <alignment vertical="center"/>
    </xf>
    <xf numFmtId="0" fontId="42" fillId="0" borderId="0" xfId="0" applyFont="1" applyAlignment="1">
      <alignment vertical="center"/>
    </xf>
    <xf numFmtId="0" fontId="44" fillId="0" borderId="0" xfId="0" applyFont="1" applyAlignment="1">
      <alignment vertical="center"/>
    </xf>
    <xf numFmtId="49" fontId="42" fillId="0" borderId="2" xfId="0" applyNumberFormat="1" applyFont="1" applyBorder="1" applyAlignment="1" applyProtection="1">
      <alignment vertical="center"/>
      <protection hidden="1"/>
    </xf>
    <xf numFmtId="49" fontId="42" fillId="0" borderId="7" xfId="0" applyNumberFormat="1" applyFont="1" applyBorder="1" applyAlignment="1" applyProtection="1">
      <alignment horizontal="center" vertical="center"/>
      <protection hidden="1"/>
    </xf>
    <xf numFmtId="49" fontId="42" fillId="0" borderId="9" xfId="0" applyNumberFormat="1" applyFont="1" applyBorder="1" applyAlignment="1" applyProtection="1">
      <alignment vertical="center"/>
      <protection hidden="1"/>
    </xf>
    <xf numFmtId="49" fontId="42" fillId="0" borderId="40" xfId="0" applyNumberFormat="1" applyFont="1" applyBorder="1" applyAlignment="1" applyProtection="1">
      <alignment horizontal="center" vertical="center"/>
      <protection hidden="1"/>
    </xf>
    <xf numFmtId="49" fontId="42" fillId="0" borderId="39" xfId="0" applyNumberFormat="1" applyFont="1" applyBorder="1" applyAlignment="1" applyProtection="1">
      <alignment vertical="center"/>
      <protection hidden="1"/>
    </xf>
    <xf numFmtId="49" fontId="42" fillId="0" borderId="8" xfId="0" applyNumberFormat="1" applyFont="1" applyBorder="1" applyAlignment="1" applyProtection="1">
      <alignment horizontal="center" vertical="center"/>
      <protection hidden="1"/>
    </xf>
    <xf numFmtId="49" fontId="42" fillId="0" borderId="10" xfId="0" applyNumberFormat="1" applyFont="1" applyBorder="1" applyAlignment="1" applyProtection="1">
      <alignment vertical="center"/>
      <protection hidden="1"/>
    </xf>
    <xf numFmtId="49" fontId="42" fillId="0" borderId="3" xfId="0" applyNumberFormat="1" applyFont="1" applyBorder="1" applyAlignment="1" applyProtection="1">
      <alignment horizontal="center" vertical="center"/>
      <protection hidden="1"/>
    </xf>
    <xf numFmtId="38" fontId="42" fillId="0" borderId="2" xfId="1" applyFont="1" applyFill="1" applyBorder="1" applyAlignment="1" applyProtection="1">
      <alignment vertical="center"/>
    </xf>
    <xf numFmtId="49" fontId="42" fillId="0" borderId="22" xfId="0" applyNumberFormat="1" applyFont="1" applyBorder="1" applyAlignment="1" applyProtection="1">
      <alignment horizontal="center" vertical="center"/>
      <protection hidden="1"/>
    </xf>
    <xf numFmtId="38" fontId="42" fillId="0" borderId="6" xfId="1" applyFont="1" applyFill="1" applyBorder="1" applyAlignment="1" applyProtection="1">
      <alignment vertical="center"/>
    </xf>
    <xf numFmtId="49" fontId="42" fillId="0" borderId="4" xfId="0" applyNumberFormat="1" applyFont="1" applyBorder="1" applyAlignment="1" applyProtection="1">
      <alignment horizontal="center" vertical="center"/>
      <protection hidden="1"/>
    </xf>
    <xf numFmtId="49" fontId="42" fillId="0" borderId="4" xfId="0" applyNumberFormat="1" applyFont="1" applyBorder="1" applyAlignment="1" applyProtection="1">
      <alignment vertical="center"/>
      <protection hidden="1"/>
    </xf>
    <xf numFmtId="49" fontId="42" fillId="0" borderId="39" xfId="0" applyNumberFormat="1" applyFont="1" applyBorder="1" applyAlignment="1" applyProtection="1">
      <alignment horizontal="center" vertical="center"/>
      <protection hidden="1"/>
    </xf>
    <xf numFmtId="49" fontId="42" fillId="0" borderId="6" xfId="0" applyNumberFormat="1" applyFont="1" applyBorder="1" applyAlignment="1" applyProtection="1">
      <alignment horizontal="center" vertical="center"/>
      <protection hidden="1"/>
    </xf>
    <xf numFmtId="49" fontId="42" fillId="0" borderId="6" xfId="0" applyNumberFormat="1" applyFont="1" applyBorder="1" applyAlignment="1" applyProtection="1">
      <alignment vertical="center"/>
      <protection hidden="1"/>
    </xf>
    <xf numFmtId="49" fontId="6" fillId="0" borderId="27" xfId="0" applyNumberFormat="1" applyFont="1" applyBorder="1" applyAlignment="1" applyProtection="1">
      <alignment vertical="center"/>
      <protection hidden="1"/>
    </xf>
    <xf numFmtId="49" fontId="6" fillId="0" borderId="38" xfId="0" applyNumberFormat="1" applyFont="1" applyBorder="1" applyAlignment="1" applyProtection="1">
      <alignment vertical="center"/>
      <protection hidden="1"/>
    </xf>
    <xf numFmtId="49" fontId="6" fillId="0" borderId="97" xfId="0" applyNumberFormat="1" applyFont="1" applyBorder="1" applyAlignment="1" applyProtection="1">
      <alignment vertical="center"/>
      <protection hidden="1"/>
    </xf>
    <xf numFmtId="38" fontId="6" fillId="2" borderId="43" xfId="1" applyFont="1" applyFill="1" applyBorder="1" applyAlignment="1" applyProtection="1">
      <alignment vertical="center"/>
      <protection locked="0"/>
    </xf>
    <xf numFmtId="38" fontId="6" fillId="3" borderId="45" xfId="1" applyFont="1" applyFill="1" applyBorder="1" applyAlignment="1" applyProtection="1">
      <alignment vertical="center"/>
      <protection hidden="1"/>
    </xf>
    <xf numFmtId="38" fontId="6" fillId="2" borderId="69" xfId="1" applyFont="1" applyFill="1" applyBorder="1" applyAlignment="1" applyProtection="1">
      <alignment vertical="center"/>
      <protection locked="0"/>
    </xf>
    <xf numFmtId="38" fontId="6" fillId="3" borderId="47" xfId="1" applyFont="1" applyFill="1" applyBorder="1" applyAlignment="1" applyProtection="1">
      <alignment vertical="center"/>
      <protection hidden="1"/>
    </xf>
    <xf numFmtId="38" fontId="6" fillId="0" borderId="6" xfId="1" applyFont="1" applyFill="1" applyBorder="1" applyAlignment="1" applyProtection="1">
      <alignment vertical="center"/>
    </xf>
    <xf numFmtId="0" fontId="0" fillId="0" borderId="2" xfId="0" applyBorder="1" applyAlignment="1" applyProtection="1">
      <alignment vertical="center"/>
      <protection hidden="1"/>
    </xf>
    <xf numFmtId="38" fontId="6" fillId="0" borderId="12" xfId="1" applyFont="1" applyFill="1" applyBorder="1" applyAlignment="1" applyProtection="1">
      <alignment vertical="center"/>
    </xf>
    <xf numFmtId="49" fontId="42" fillId="0" borderId="97" xfId="0" applyNumberFormat="1" applyFont="1" applyBorder="1" applyAlignment="1" applyProtection="1">
      <alignment vertical="center"/>
      <protection hidden="1"/>
    </xf>
    <xf numFmtId="49" fontId="42" fillId="0" borderId="27" xfId="0" applyNumberFormat="1" applyFont="1" applyBorder="1" applyAlignment="1" applyProtection="1">
      <alignment vertical="center"/>
      <protection hidden="1"/>
    </xf>
    <xf numFmtId="49" fontId="42" fillId="0" borderId="38" xfId="0" applyNumberFormat="1" applyFont="1" applyBorder="1" applyAlignment="1" applyProtection="1">
      <alignment vertical="center"/>
      <protection hidden="1"/>
    </xf>
    <xf numFmtId="0" fontId="1" fillId="2" borderId="50" xfId="0" applyFont="1" applyFill="1" applyBorder="1" applyAlignment="1" applyProtection="1">
      <alignment vertical="center"/>
      <protection locked="0"/>
    </xf>
    <xf numFmtId="0" fontId="0" fillId="2" borderId="50" xfId="0" applyFill="1" applyBorder="1" applyAlignment="1" applyProtection="1">
      <alignment vertical="center"/>
      <protection locked="0"/>
    </xf>
    <xf numFmtId="0" fontId="1" fillId="2" borderId="98" xfId="0" applyFont="1"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96"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49" fontId="6" fillId="0" borderId="2" xfId="0" applyNumberFormat="1" applyFont="1" applyBorder="1" applyAlignment="1" applyProtection="1">
      <alignment vertical="center"/>
      <protection hidden="1"/>
    </xf>
    <xf numFmtId="0" fontId="6" fillId="0" borderId="99" xfId="8" applyFont="1" applyBorder="1" applyAlignment="1">
      <alignment vertical="center"/>
    </xf>
    <xf numFmtId="0" fontId="15" fillId="0" borderId="100" xfId="8" applyFont="1" applyBorder="1" applyAlignment="1">
      <alignment vertical="center"/>
    </xf>
    <xf numFmtId="0" fontId="6" fillId="0" borderId="101" xfId="8" applyFont="1" applyBorder="1" applyAlignment="1">
      <alignment vertical="center"/>
    </xf>
    <xf numFmtId="0" fontId="6" fillId="0" borderId="102" xfId="8" applyFont="1" applyBorder="1" applyAlignment="1">
      <alignment vertical="center"/>
    </xf>
    <xf numFmtId="0" fontId="6" fillId="0" borderId="103" xfId="8" applyFont="1" applyBorder="1" applyAlignment="1">
      <alignment vertical="center"/>
    </xf>
    <xf numFmtId="0" fontId="45" fillId="0" borderId="0" xfId="8" applyFont="1" applyAlignment="1">
      <alignment vertical="top"/>
    </xf>
    <xf numFmtId="0" fontId="8" fillId="0" borderId="0" xfId="8" applyFont="1" applyAlignment="1">
      <alignment vertical="top"/>
    </xf>
    <xf numFmtId="0" fontId="1" fillId="0" borderId="0" xfId="8" applyAlignment="1">
      <alignment vertical="center"/>
    </xf>
    <xf numFmtId="0" fontId="1" fillId="0" borderId="0" xfId="8" applyAlignment="1">
      <alignment vertical="top" wrapText="1"/>
    </xf>
    <xf numFmtId="0" fontId="15" fillId="0" borderId="102" xfId="8" applyFont="1" applyBorder="1" applyAlignment="1">
      <alignment vertical="center"/>
    </xf>
    <xf numFmtId="0" fontId="15" fillId="0" borderId="104" xfId="8" applyFont="1" applyBorder="1" applyAlignment="1">
      <alignment vertical="center"/>
    </xf>
    <xf numFmtId="0" fontId="6" fillId="0" borderId="106" xfId="8" applyFont="1" applyBorder="1" applyAlignment="1">
      <alignment vertical="center"/>
    </xf>
    <xf numFmtId="0" fontId="6" fillId="2" borderId="43" xfId="0" applyFont="1" applyFill="1" applyBorder="1" applyAlignment="1" applyProtection="1">
      <alignment vertical="center"/>
      <protection locked="0"/>
    </xf>
    <xf numFmtId="0" fontId="6" fillId="2" borderId="98" xfId="0" applyFont="1" applyFill="1" applyBorder="1" applyAlignment="1" applyProtection="1">
      <alignment vertical="center"/>
      <protection locked="0"/>
    </xf>
    <xf numFmtId="0" fontId="0" fillId="12" borderId="0" xfId="0" applyFill="1" applyAlignment="1" applyProtection="1">
      <alignment vertical="center"/>
      <protection hidden="1"/>
    </xf>
    <xf numFmtId="0" fontId="6" fillId="12" borderId="0" xfId="0" applyFont="1" applyFill="1" applyAlignment="1" applyProtection="1">
      <alignment vertical="center"/>
      <protection hidden="1"/>
    </xf>
    <xf numFmtId="49" fontId="6" fillId="12" borderId="25" xfId="0" applyNumberFormat="1" applyFont="1" applyFill="1" applyBorder="1" applyAlignment="1" applyProtection="1">
      <alignment vertical="center"/>
      <protection hidden="1"/>
    </xf>
    <xf numFmtId="49" fontId="6" fillId="12" borderId="35" xfId="0" applyNumberFormat="1" applyFont="1" applyFill="1" applyBorder="1" applyAlignment="1" applyProtection="1">
      <alignment vertical="center"/>
      <protection hidden="1"/>
    </xf>
    <xf numFmtId="49" fontId="6" fillId="12" borderId="30" xfId="0" applyNumberFormat="1" applyFont="1" applyFill="1" applyBorder="1" applyAlignment="1" applyProtection="1">
      <alignment horizontal="center" vertical="center"/>
      <protection hidden="1"/>
    </xf>
    <xf numFmtId="49" fontId="6" fillId="12" borderId="39" xfId="0" applyNumberFormat="1" applyFont="1" applyFill="1" applyBorder="1" applyAlignment="1" applyProtection="1">
      <alignment vertical="center"/>
      <protection hidden="1"/>
    </xf>
    <xf numFmtId="0" fontId="6" fillId="12" borderId="28" xfId="0" applyFont="1" applyFill="1" applyBorder="1" applyAlignment="1" applyProtection="1">
      <alignment vertical="center"/>
      <protection hidden="1"/>
    </xf>
    <xf numFmtId="0" fontId="19" fillId="12" borderId="40" xfId="0" applyFont="1" applyFill="1" applyBorder="1" applyAlignment="1" applyProtection="1">
      <alignment horizontal="center" vertical="center"/>
      <protection hidden="1"/>
    </xf>
    <xf numFmtId="38" fontId="6" fillId="12" borderId="28" xfId="1" applyFont="1" applyFill="1" applyBorder="1" applyAlignment="1" applyProtection="1">
      <alignment vertical="center"/>
      <protection hidden="1"/>
    </xf>
    <xf numFmtId="49" fontId="6" fillId="12" borderId="48" xfId="0" applyNumberFormat="1" applyFont="1" applyFill="1" applyBorder="1" applyAlignment="1" applyProtection="1">
      <alignment horizontal="center" vertical="center"/>
      <protection hidden="1"/>
    </xf>
    <xf numFmtId="0" fontId="6" fillId="12" borderId="27" xfId="0" applyFont="1" applyFill="1" applyBorder="1" applyAlignment="1" applyProtection="1">
      <alignment horizontal="center" vertical="center" wrapText="1"/>
      <protection hidden="1"/>
    </xf>
    <xf numFmtId="0" fontId="6" fillId="12" borderId="28" xfId="0" applyFont="1" applyFill="1" applyBorder="1" applyAlignment="1" applyProtection="1">
      <alignment vertical="center" wrapText="1"/>
      <protection hidden="1"/>
    </xf>
    <xf numFmtId="49" fontId="6" fillId="12" borderId="51" xfId="0" applyNumberFormat="1" applyFont="1" applyFill="1" applyBorder="1" applyAlignment="1" applyProtection="1">
      <alignment horizontal="center" vertical="center"/>
      <protection hidden="1"/>
    </xf>
    <xf numFmtId="49" fontId="6" fillId="12" borderId="35" xfId="0" applyNumberFormat="1" applyFont="1" applyFill="1" applyBorder="1" applyAlignment="1" applyProtection="1">
      <alignment horizontal="center" vertical="center"/>
      <protection hidden="1"/>
    </xf>
    <xf numFmtId="49" fontId="6" fillId="12" borderId="40" xfId="0" applyNumberFormat="1" applyFont="1" applyFill="1" applyBorder="1" applyAlignment="1" applyProtection="1">
      <alignment horizontal="center" vertical="center"/>
      <protection hidden="1"/>
    </xf>
    <xf numFmtId="0" fontId="0" fillId="12" borderId="0" xfId="0" applyFill="1" applyProtection="1">
      <protection hidden="1"/>
    </xf>
    <xf numFmtId="38" fontId="6" fillId="12" borderId="52" xfId="1" applyFont="1" applyFill="1" applyBorder="1" applyAlignment="1" applyProtection="1">
      <alignment vertical="center"/>
      <protection hidden="1"/>
    </xf>
    <xf numFmtId="38" fontId="6" fillId="12" borderId="42" xfId="1" applyFont="1" applyFill="1" applyBorder="1" applyAlignment="1" applyProtection="1">
      <alignment vertical="center"/>
      <protection hidden="1"/>
    </xf>
    <xf numFmtId="38" fontId="6" fillId="12" borderId="45" xfId="1" applyFont="1" applyFill="1" applyBorder="1" applyAlignment="1" applyProtection="1">
      <alignment vertical="center"/>
      <protection hidden="1"/>
    </xf>
    <xf numFmtId="49" fontId="6" fillId="12" borderId="31" xfId="0" applyNumberFormat="1" applyFont="1" applyFill="1" applyBorder="1" applyAlignment="1" applyProtection="1">
      <alignment vertical="center"/>
      <protection hidden="1"/>
    </xf>
    <xf numFmtId="0" fontId="6" fillId="12" borderId="32" xfId="0" applyFont="1" applyFill="1" applyBorder="1" applyAlignment="1" applyProtection="1">
      <alignment vertical="center"/>
      <protection hidden="1"/>
    </xf>
    <xf numFmtId="0" fontId="19" fillId="12" borderId="30" xfId="0" applyFont="1" applyFill="1" applyBorder="1" applyAlignment="1" applyProtection="1">
      <alignment horizontal="center" vertical="center"/>
      <protection hidden="1"/>
    </xf>
    <xf numFmtId="38" fontId="6" fillId="12" borderId="32" xfId="1" applyFont="1" applyFill="1" applyBorder="1" applyAlignment="1" applyProtection="1">
      <alignment vertical="center"/>
      <protection hidden="1"/>
    </xf>
    <xf numFmtId="49" fontId="6" fillId="12" borderId="34" xfId="0" applyNumberFormat="1" applyFont="1" applyFill="1" applyBorder="1" applyAlignment="1" applyProtection="1">
      <alignment horizontal="center" vertical="center"/>
      <protection hidden="1"/>
    </xf>
    <xf numFmtId="38" fontId="6" fillId="12" borderId="46" xfId="1" applyFont="1" applyFill="1" applyBorder="1" applyAlignment="1" applyProtection="1">
      <alignment vertical="center"/>
      <protection hidden="1"/>
    </xf>
    <xf numFmtId="0" fontId="19" fillId="12" borderId="48" xfId="0" applyFont="1" applyFill="1" applyBorder="1" applyAlignment="1" applyProtection="1">
      <alignment horizontal="center" vertical="center"/>
      <protection hidden="1"/>
    </xf>
    <xf numFmtId="0" fontId="4" fillId="12" borderId="32" xfId="0" applyFont="1" applyFill="1" applyBorder="1" applyAlignment="1" applyProtection="1">
      <alignment vertical="center"/>
      <protection hidden="1"/>
    </xf>
    <xf numFmtId="49" fontId="42" fillId="0" borderId="23" xfId="0" applyNumberFormat="1" applyFont="1" applyBorder="1" applyAlignment="1" applyProtection="1">
      <alignment horizontal="center" vertical="center"/>
      <protection hidden="1"/>
    </xf>
    <xf numFmtId="38" fontId="6" fillId="0" borderId="0" xfId="1" applyFont="1" applyFill="1" applyBorder="1" applyAlignment="1" applyProtection="1">
      <alignment vertical="center"/>
    </xf>
    <xf numFmtId="0" fontId="0" fillId="0" borderId="4" xfId="0" applyBorder="1" applyAlignment="1" applyProtection="1">
      <alignment vertical="center"/>
      <protection hidden="1"/>
    </xf>
    <xf numFmtId="38" fontId="6" fillId="0" borderId="36" xfId="1" applyFont="1" applyFill="1" applyBorder="1" applyAlignment="1" applyProtection="1">
      <alignment vertical="center"/>
    </xf>
    <xf numFmtId="49" fontId="42" fillId="0" borderId="2" xfId="0" applyNumberFormat="1" applyFont="1" applyBorder="1" applyAlignment="1" applyProtection="1">
      <alignment vertical="top"/>
      <protection hidden="1"/>
    </xf>
    <xf numFmtId="0" fontId="6" fillId="0" borderId="23" xfId="0" applyFont="1" applyBorder="1" applyAlignment="1" applyProtection="1">
      <alignment horizontal="center" vertical="top"/>
      <protection hidden="1"/>
    </xf>
    <xf numFmtId="0" fontId="6" fillId="0" borderId="1" xfId="0" applyFont="1" applyBorder="1" applyAlignment="1" applyProtection="1">
      <alignment vertical="top"/>
      <protection hidden="1"/>
    </xf>
    <xf numFmtId="0" fontId="1" fillId="0" borderId="5" xfId="8" applyBorder="1" applyAlignment="1">
      <alignment vertical="center"/>
    </xf>
    <xf numFmtId="0" fontId="1" fillId="11" borderId="5" xfId="8" applyFill="1" applyBorder="1" applyAlignment="1" applyProtection="1">
      <alignment vertical="top" wrapText="1"/>
      <protection locked="0"/>
    </xf>
    <xf numFmtId="0" fontId="45" fillId="0" borderId="0" xfId="8" applyFont="1" applyAlignment="1">
      <alignment vertical="top" wrapText="1"/>
    </xf>
    <xf numFmtId="0" fontId="45" fillId="0" borderId="0" xfId="8" applyFont="1" applyAlignment="1">
      <alignment vertical="top"/>
    </xf>
    <xf numFmtId="0" fontId="45" fillId="0" borderId="105" xfId="8" applyFont="1" applyBorder="1" applyAlignment="1">
      <alignment vertical="top"/>
    </xf>
    <xf numFmtId="183" fontId="43" fillId="0" borderId="0" xfId="0" applyNumberFormat="1" applyFont="1" applyBorder="1" applyAlignment="1">
      <alignment horizontal="center" vertical="center"/>
    </xf>
    <xf numFmtId="177" fontId="40" fillId="0" borderId="0" xfId="0" applyNumberFormat="1" applyFont="1" applyBorder="1" applyAlignment="1">
      <alignment horizontal="right" vertical="center"/>
    </xf>
    <xf numFmtId="0" fontId="40" fillId="0" borderId="0" xfId="0" applyFont="1" applyBorder="1" applyAlignment="1">
      <alignment horizontal="left" vertical="center"/>
    </xf>
    <xf numFmtId="0" fontId="8" fillId="0" borderId="0" xfId="8" applyFont="1" applyAlignment="1">
      <alignment vertical="top" wrapText="1"/>
    </xf>
    <xf numFmtId="0" fontId="34" fillId="0" borderId="94" xfId="0" applyFont="1" applyBorder="1" applyAlignment="1">
      <alignment horizontal="left" vertical="center" wrapText="1"/>
    </xf>
    <xf numFmtId="0" fontId="11" fillId="0" borderId="6" xfId="0" applyFont="1" applyBorder="1" applyAlignment="1">
      <alignment horizontal="left" vertical="center"/>
    </xf>
    <xf numFmtId="0" fontId="11" fillId="0" borderId="95" xfId="0" applyFont="1" applyBorder="1" applyAlignment="1">
      <alignment horizontal="left" vertical="center"/>
    </xf>
    <xf numFmtId="0" fontId="27" fillId="0" borderId="6" xfId="0" applyFont="1" applyBorder="1" applyAlignment="1">
      <alignment horizontal="center" vertical="center"/>
    </xf>
    <xf numFmtId="0" fontId="27" fillId="0" borderId="95" xfId="0" applyFont="1" applyBorder="1" applyAlignment="1">
      <alignment horizontal="center" vertical="center"/>
    </xf>
    <xf numFmtId="0" fontId="15" fillId="0" borderId="92" xfId="0" applyFont="1" applyBorder="1" applyAlignment="1">
      <alignment horizontal="center" vertical="center"/>
    </xf>
    <xf numFmtId="0" fontId="15" fillId="0" borderId="93" xfId="0" applyFont="1" applyBorder="1" applyAlignment="1">
      <alignment horizontal="center" vertical="center"/>
    </xf>
    <xf numFmtId="0" fontId="32" fillId="0" borderId="84" xfId="0" applyFont="1" applyBorder="1" applyAlignment="1">
      <alignment horizontal="left" vertical="center" wrapText="1"/>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1" fillId="0" borderId="3" xfId="0" applyFont="1" applyFill="1"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vertical="center" shrinkToFit="1"/>
    </xf>
    <xf numFmtId="0" fontId="27" fillId="0" borderId="84" xfId="0" applyFont="1" applyBorder="1" applyAlignment="1">
      <alignment horizontal="center" vertical="center"/>
    </xf>
    <xf numFmtId="0" fontId="27" fillId="0" borderId="0" xfId="0" applyFont="1" applyBorder="1" applyAlignment="1">
      <alignment horizontal="center" vertical="center"/>
    </xf>
    <xf numFmtId="0" fontId="27" fillId="0" borderId="20" xfId="0" applyFont="1" applyBorder="1" applyAlignment="1">
      <alignment horizontal="center" vertical="center"/>
    </xf>
    <xf numFmtId="0" fontId="25" fillId="0" borderId="22" xfId="0" applyFont="1" applyFill="1" applyBorder="1" applyAlignment="1">
      <alignment vertical="center"/>
    </xf>
    <xf numFmtId="0" fontId="25" fillId="0" borderId="12" xfId="0" applyFont="1" applyFill="1" applyBorder="1" applyAlignment="1">
      <alignment vertical="center"/>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15" fillId="0" borderId="91" xfId="0" applyFont="1" applyBorder="1" applyAlignment="1">
      <alignment horizontal="center" vertical="center"/>
    </xf>
    <xf numFmtId="0" fontId="8" fillId="0" borderId="92" xfId="0" applyFont="1" applyBorder="1"/>
    <xf numFmtId="0" fontId="8" fillId="0" borderId="93" xfId="0" applyFont="1" applyBorder="1"/>
    <xf numFmtId="0" fontId="27" fillId="0" borderId="94" xfId="0" applyFont="1" applyBorder="1" applyAlignment="1">
      <alignment horizontal="center" vertical="center"/>
    </xf>
    <xf numFmtId="0" fontId="0" fillId="0" borderId="3" xfId="0" applyBorder="1" applyAlignment="1" applyProtection="1">
      <alignment vertical="center"/>
      <protection hidden="1"/>
    </xf>
    <xf numFmtId="0" fontId="0" fillId="0" borderId="2" xfId="0" applyBorder="1" applyAlignment="1">
      <alignment vertical="center"/>
    </xf>
    <xf numFmtId="0" fontId="0" fillId="0" borderId="1" xfId="0" applyBorder="1" applyAlignment="1">
      <alignment vertical="center"/>
    </xf>
    <xf numFmtId="0" fontId="8" fillId="0" borderId="0" xfId="0" applyFont="1" applyAlignment="1">
      <alignment horizontal="center" vertical="center"/>
    </xf>
    <xf numFmtId="0" fontId="0" fillId="0" borderId="0" xfId="0" applyAlignment="1">
      <alignment vertical="center" wrapText="1"/>
    </xf>
    <xf numFmtId="0" fontId="8" fillId="0" borderId="0" xfId="0" applyFont="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96"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12" xfId="0" applyBorder="1" applyAlignment="1">
      <alignment vertical="center" wrapText="1"/>
    </xf>
    <xf numFmtId="49" fontId="6" fillId="0" borderId="2" xfId="0" applyNumberFormat="1" applyFont="1" applyBorder="1" applyAlignment="1" applyProtection="1">
      <alignment vertical="center" wrapText="1"/>
      <protection hidden="1"/>
    </xf>
    <xf numFmtId="49" fontId="6" fillId="0" borderId="2" xfId="0" applyNumberFormat="1" applyFont="1" applyBorder="1" applyAlignment="1" applyProtection="1">
      <alignment vertical="center"/>
      <protection hidden="1"/>
    </xf>
    <xf numFmtId="49" fontId="6" fillId="0" borderId="1" xfId="0" applyNumberFormat="1" applyFont="1" applyBorder="1" applyAlignment="1" applyProtection="1">
      <alignment vertical="center"/>
      <protection hidden="1"/>
    </xf>
    <xf numFmtId="49" fontId="6" fillId="4" borderId="2" xfId="0" applyNumberFormat="1" applyFont="1" applyFill="1" applyBorder="1" applyAlignment="1" applyProtection="1">
      <alignment vertical="center" wrapText="1"/>
      <protection hidden="1"/>
    </xf>
    <xf numFmtId="49" fontId="6" fillId="4" borderId="1" xfId="0" applyNumberFormat="1" applyFont="1" applyFill="1" applyBorder="1" applyAlignment="1" applyProtection="1">
      <alignment vertical="center" wrapText="1"/>
      <protection hidden="1"/>
    </xf>
    <xf numFmtId="0" fontId="5" fillId="0" borderId="41" xfId="4" applyFont="1" applyFill="1" applyBorder="1" applyAlignment="1">
      <alignment horizontal="center" vertical="center" wrapText="1"/>
    </xf>
    <xf numFmtId="0" fontId="5" fillId="0" borderId="37" xfId="4" applyFont="1" applyFill="1" applyBorder="1" applyAlignment="1">
      <alignment horizontal="center" vertical="center" wrapText="1"/>
    </xf>
    <xf numFmtId="0" fontId="28" fillId="0" borderId="37" xfId="0" applyFont="1" applyBorder="1" applyAlignment="1">
      <alignment horizontal="center" vertical="center" wrapText="1"/>
    </xf>
    <xf numFmtId="49" fontId="6" fillId="0" borderId="9" xfId="0" applyNumberFormat="1" applyFont="1" applyBorder="1" applyAlignment="1" applyProtection="1">
      <alignment vertical="center" wrapText="1"/>
      <protection hidden="1"/>
    </xf>
    <xf numFmtId="49" fontId="6" fillId="0" borderId="11"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16" xfId="0" applyNumberFormat="1" applyFont="1" applyBorder="1" applyAlignment="1" applyProtection="1">
      <alignment vertical="center" wrapText="1"/>
      <protection hidden="1"/>
    </xf>
    <xf numFmtId="49" fontId="6" fillId="0" borderId="33" xfId="0" applyNumberFormat="1" applyFont="1" applyBorder="1" applyAlignment="1" applyProtection="1">
      <alignment horizontal="center" vertical="center"/>
      <protection hidden="1"/>
    </xf>
    <xf numFmtId="49" fontId="6" fillId="0" borderId="48" xfId="0" applyNumberFormat="1" applyFont="1" applyBorder="1" applyAlignment="1" applyProtection="1">
      <alignment horizontal="center" vertical="center"/>
      <protection hidden="1"/>
    </xf>
    <xf numFmtId="49" fontId="6" fillId="0" borderId="24" xfId="0" applyNumberFormat="1" applyFont="1" applyBorder="1" applyAlignment="1" applyProtection="1">
      <alignment horizontal="center" vertical="center"/>
      <protection hidden="1"/>
    </xf>
    <xf numFmtId="49" fontId="6" fillId="0" borderId="26" xfId="0" applyNumberFormat="1" applyFont="1" applyBorder="1" applyAlignment="1" applyProtection="1">
      <alignment horizontal="center" vertical="center"/>
      <protection hidden="1"/>
    </xf>
    <xf numFmtId="49" fontId="42" fillId="0" borderId="26" xfId="0" applyNumberFormat="1" applyFont="1" applyBorder="1" applyAlignment="1" applyProtection="1">
      <alignment horizontal="center" vertical="center"/>
      <protection hidden="1"/>
    </xf>
    <xf numFmtId="49" fontId="42" fillId="0" borderId="48" xfId="0" applyNumberFormat="1" applyFont="1" applyBorder="1" applyAlignment="1" applyProtection="1">
      <alignment horizontal="center" vertical="center"/>
      <protection hidden="1"/>
    </xf>
    <xf numFmtId="49" fontId="42" fillId="0" borderId="24" xfId="0" applyNumberFormat="1" applyFont="1" applyBorder="1" applyAlignment="1" applyProtection="1">
      <alignment horizontal="center" vertical="center"/>
      <protection hidden="1"/>
    </xf>
    <xf numFmtId="0" fontId="6" fillId="7" borderId="5" xfId="5" applyNumberFormat="1" applyFont="1" applyFill="1" applyBorder="1" applyAlignment="1" applyProtection="1">
      <alignment horizontal="center" vertical="center"/>
      <protection locked="0"/>
    </xf>
    <xf numFmtId="0" fontId="6" fillId="0" borderId="5" xfId="5" applyNumberFormat="1" applyFont="1" applyFill="1" applyBorder="1" applyAlignment="1" applyProtection="1">
      <alignment horizontal="center" vertical="center"/>
      <protection locked="0"/>
    </xf>
    <xf numFmtId="0" fontId="6" fillId="0" borderId="5" xfId="5" applyNumberFormat="1" applyFont="1" applyFill="1" applyBorder="1" applyAlignment="1" applyProtection="1">
      <alignment horizontal="center" vertical="center" wrapText="1"/>
      <protection locked="0"/>
    </xf>
    <xf numFmtId="181" fontId="6" fillId="10" borderId="5" xfId="5" applyNumberFormat="1" applyFont="1" applyFill="1" applyBorder="1" applyAlignment="1" applyProtection="1">
      <alignment horizontal="center" vertical="center"/>
      <protection locked="0"/>
    </xf>
    <xf numFmtId="182" fontId="6" fillId="9" borderId="5" xfId="5" applyNumberFormat="1" applyFont="1" applyFill="1" applyBorder="1" applyAlignment="1" applyProtection="1">
      <alignment horizontal="center" vertical="center"/>
      <protection locked="0"/>
    </xf>
    <xf numFmtId="0" fontId="6" fillId="9" borderId="5" xfId="5" applyNumberFormat="1" applyFont="1" applyFill="1" applyBorder="1" applyAlignment="1" applyProtection="1">
      <alignment horizontal="center" vertical="center" wrapText="1"/>
      <protection locked="0"/>
    </xf>
    <xf numFmtId="0" fontId="6" fillId="9" borderId="5" xfId="5" applyFont="1" applyFill="1" applyBorder="1" applyAlignment="1" applyProtection="1">
      <alignment horizontal="center" vertical="center"/>
      <protection locked="0"/>
    </xf>
    <xf numFmtId="0" fontId="6" fillId="8" borderId="5" xfId="5" applyNumberFormat="1" applyFont="1" applyFill="1" applyBorder="1" applyAlignment="1" applyProtection="1">
      <alignment horizontal="center" vertical="center" wrapText="1"/>
      <protection locked="0"/>
    </xf>
    <xf numFmtId="0" fontId="6" fillId="8" borderId="5" xfId="5" applyNumberFormat="1" applyFont="1" applyFill="1" applyBorder="1" applyAlignment="1" applyProtection="1">
      <alignment horizontal="center" vertical="center"/>
      <protection locked="0"/>
    </xf>
    <xf numFmtId="179" fontId="6" fillId="0" borderId="5" xfId="5" applyNumberFormat="1" applyFont="1" applyFill="1" applyBorder="1" applyAlignment="1" applyProtection="1">
      <alignment horizontal="center" vertical="center" wrapText="1"/>
      <protection locked="0"/>
    </xf>
    <xf numFmtId="179" fontId="6" fillId="0" borderId="5" xfId="5" applyNumberFormat="1" applyFont="1" applyFill="1" applyBorder="1" applyAlignment="1" applyProtection="1">
      <alignment horizontal="center" vertical="center"/>
      <protection locked="0"/>
    </xf>
    <xf numFmtId="180" fontId="6" fillId="7" borderId="5" xfId="5" applyNumberFormat="1" applyFont="1" applyFill="1" applyBorder="1" applyAlignment="1" applyProtection="1">
      <alignment horizontal="center" vertical="center"/>
      <protection locked="0"/>
    </xf>
    <xf numFmtId="0" fontId="6" fillId="9" borderId="5" xfId="5" applyNumberFormat="1" applyFont="1" applyFill="1" applyBorder="1" applyAlignment="1" applyProtection="1">
      <alignment horizontal="center" vertical="center"/>
      <protection locked="0"/>
    </xf>
    <xf numFmtId="0" fontId="6" fillId="9" borderId="5" xfId="6" applyNumberFormat="1" applyFont="1" applyFill="1" applyBorder="1" applyAlignment="1" applyProtection="1">
      <alignment horizontal="center" vertical="center" wrapText="1"/>
      <protection locked="0"/>
    </xf>
    <xf numFmtId="0" fontId="6" fillId="9" borderId="5" xfId="6" applyNumberFormat="1" applyFont="1" applyFill="1" applyBorder="1" applyAlignment="1" applyProtection="1">
      <alignment horizontal="center" vertical="center"/>
      <protection locked="0"/>
    </xf>
    <xf numFmtId="0" fontId="6" fillId="10" borderId="5" xfId="6" applyNumberFormat="1" applyFont="1" applyFill="1" applyBorder="1" applyAlignment="1" applyProtection="1">
      <alignment horizontal="center" vertical="center" wrapText="1"/>
      <protection locked="0"/>
    </xf>
    <xf numFmtId="0" fontId="6" fillId="10" borderId="5" xfId="6" applyNumberFormat="1" applyFont="1" applyFill="1" applyBorder="1" applyAlignment="1" applyProtection="1">
      <alignment horizontal="center" vertical="center"/>
      <protection locked="0"/>
    </xf>
  </cellXfs>
  <cellStyles count="9">
    <cellStyle name="桁区切り" xfId="1" builtinId="6"/>
    <cellStyle name="標準" xfId="0" builtinId="0"/>
    <cellStyle name="標準 2" xfId="7" xr:uid="{B9C1C0C3-6676-446E-837B-2F840DE3B174}"/>
    <cellStyle name="標準_（作業用）H21【北海道】諸経費動向調査対象工事一覧表" xfId="5" xr:uid="{00000000-0005-0000-0000-000002000000}"/>
    <cellStyle name="標準_H12調査票元請" xfId="2" xr:uid="{00000000-0005-0000-0000-000003000000}"/>
    <cellStyle name="標準_一般事項" xfId="3" xr:uid="{00000000-0005-0000-0000-000004000000}"/>
    <cellStyle name="標準_解14" xfId="4" xr:uid="{00000000-0005-0000-0000-000005000000}"/>
    <cellStyle name="標準_準備：【下水】H20諸経費動向調査対象工事一覧表" xfId="6" xr:uid="{00000000-0005-0000-0000-000006000000}"/>
    <cellStyle name="標準_発注" xfId="8" xr:uid="{4B5FA4A7-29A4-4474-B383-FBF659F33490}"/>
  </cellStyles>
  <dxfs count="12">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40"/>
      </font>
    </dxf>
    <dxf>
      <font>
        <condense val="0"/>
        <extend val="0"/>
        <color indexed="17"/>
      </font>
    </dxf>
    <dxf>
      <font>
        <condense val="0"/>
        <extend val="0"/>
        <color indexed="51"/>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元請者用の</a:t>
          </a:r>
        </a:p>
        <a:p>
          <a:pPr algn="ctr" rtl="0">
            <a:defRPr sz="1000"/>
          </a:pPr>
          <a:r>
            <a:rPr lang="ja-JP" altLang="en-US" sz="1000" b="0" i="0" u="none" strike="noStrike" baseline="0">
              <a:solidFill>
                <a:srgbClr val="000000"/>
              </a:solidFill>
              <a:latin typeface="ＭＳ Ｐゴシック"/>
              <a:ea typeface="ＭＳ Ｐゴシック"/>
            </a:rPr>
            <a:t>ｼｰﾄ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228600</xdr:colOff>
          <xdr:row>1</xdr:row>
          <xdr:rowOff>9525</xdr:rowOff>
        </xdr:from>
        <xdr:to>
          <xdr:col>26</xdr:col>
          <xdr:colOff>152400</xdr:colOff>
          <xdr:row>2</xdr:row>
          <xdr:rowOff>152400</xdr:rowOff>
        </xdr:to>
        <xdr:sp macro="" textlink="">
          <xdr:nvSpPr>
            <xdr:cNvPr id="1026" name="Command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23814</xdr:colOff>
      <xdr:row>107</xdr:row>
      <xdr:rowOff>142874</xdr:rowOff>
    </xdr:from>
    <xdr:ext cx="2076338" cy="22570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988220" y="16073437"/>
          <a:ext cx="207633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空港維持工事についても計上してください</a:t>
          </a:r>
          <a:endParaRPr kumimoji="1" lang="en-US" altLang="ja-JP" sz="8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W36"/>
  <sheetViews>
    <sheetView showGridLines="0" tabSelected="1" zoomScaleNormal="100" workbookViewId="0"/>
  </sheetViews>
  <sheetFormatPr defaultRowHeight="12"/>
  <cols>
    <col min="1" max="23" width="2.625" style="17" customWidth="1"/>
    <col min="24" max="24" width="1.375" style="17" customWidth="1"/>
    <col min="25" max="29" width="2.625" style="17" customWidth="1"/>
    <col min="30" max="30" width="1.5" style="17" customWidth="1"/>
    <col min="31" max="48" width="2.625" style="17" customWidth="1"/>
    <col min="49" max="49" width="1.25" style="17" customWidth="1"/>
    <col min="50" max="16384" width="9" style="17"/>
  </cols>
  <sheetData>
    <row r="1" spans="1:49" s="314" customFormat="1" ht="16.5" customHeight="1" thickBot="1">
      <c r="A1" s="154"/>
      <c r="B1" s="567" t="s">
        <v>604</v>
      </c>
      <c r="C1" s="567"/>
      <c r="D1" s="567"/>
      <c r="E1" s="567"/>
      <c r="F1" s="567"/>
      <c r="G1" s="313" t="s">
        <v>366</v>
      </c>
      <c r="J1" s="315"/>
      <c r="K1" s="315"/>
      <c r="L1" s="315"/>
      <c r="M1" s="315"/>
      <c r="N1" s="315"/>
      <c r="O1" s="315"/>
      <c r="P1" s="315"/>
      <c r="Q1" s="315"/>
      <c r="R1" s="315"/>
      <c r="S1" s="476" t="s">
        <v>605</v>
      </c>
      <c r="T1" s="315"/>
      <c r="U1" s="315"/>
      <c r="V1" s="315"/>
    </row>
    <row r="2" spans="1:49" ht="6.75" customHeight="1" thickTop="1">
      <c r="A2" s="568"/>
      <c r="B2" s="568"/>
      <c r="C2" s="568"/>
      <c r="D2" s="568"/>
      <c r="E2" s="568"/>
      <c r="F2" s="568"/>
      <c r="G2" s="569"/>
      <c r="H2" s="569"/>
      <c r="I2" s="569"/>
      <c r="J2" s="315"/>
      <c r="K2" s="315"/>
      <c r="L2" s="315"/>
      <c r="M2" s="315"/>
      <c r="N2" s="315"/>
      <c r="O2" s="315"/>
      <c r="P2" s="315"/>
      <c r="Q2" s="315"/>
      <c r="AD2" s="514"/>
      <c r="AE2" s="515"/>
      <c r="AF2" s="515"/>
      <c r="AG2" s="515"/>
      <c r="AH2" s="515"/>
      <c r="AI2" s="515"/>
      <c r="AJ2" s="515"/>
      <c r="AK2" s="515"/>
      <c r="AL2" s="515"/>
      <c r="AM2" s="515"/>
      <c r="AN2" s="515"/>
      <c r="AO2" s="515"/>
      <c r="AP2" s="515"/>
      <c r="AQ2" s="515"/>
      <c r="AR2" s="515"/>
      <c r="AS2" s="515"/>
      <c r="AT2" s="515"/>
      <c r="AU2" s="515"/>
      <c r="AV2" s="515"/>
      <c r="AW2" s="516"/>
    </row>
    <row r="3" spans="1:49" ht="14.25">
      <c r="A3" s="337"/>
      <c r="B3" s="337"/>
      <c r="C3" s="337"/>
      <c r="D3" s="337"/>
      <c r="E3" s="337"/>
      <c r="F3" s="337"/>
      <c r="G3" s="313"/>
      <c r="H3" s="314"/>
      <c r="I3" s="314"/>
      <c r="J3" s="315"/>
      <c r="K3" s="315"/>
      <c r="L3" s="315"/>
      <c r="M3" s="315"/>
      <c r="N3" s="315"/>
      <c r="O3" s="315"/>
      <c r="P3" s="315"/>
      <c r="Q3" s="315"/>
      <c r="AD3" s="517"/>
      <c r="AE3" s="570" t="s">
        <v>608</v>
      </c>
      <c r="AF3" s="570"/>
      <c r="AG3" s="570"/>
      <c r="AH3" s="570"/>
      <c r="AI3" s="570"/>
      <c r="AJ3" s="570"/>
      <c r="AK3" s="570"/>
      <c r="AL3" s="570"/>
      <c r="AM3" s="570"/>
      <c r="AN3" s="570"/>
      <c r="AO3" s="570"/>
      <c r="AP3" s="570"/>
      <c r="AQ3" s="570"/>
      <c r="AR3" s="570"/>
      <c r="AS3" s="570"/>
      <c r="AT3" s="570"/>
      <c r="AU3" s="570"/>
      <c r="AV3" s="570"/>
      <c r="AW3" s="518"/>
    </row>
    <row r="4" spans="1:49" ht="13.5" customHeight="1">
      <c r="B4" s="316" t="s">
        <v>367</v>
      </c>
      <c r="F4" s="19"/>
      <c r="AD4" s="517"/>
      <c r="AE4" s="570"/>
      <c r="AF4" s="570"/>
      <c r="AG4" s="570"/>
      <c r="AH4" s="570"/>
      <c r="AI4" s="570"/>
      <c r="AJ4" s="570"/>
      <c r="AK4" s="570"/>
      <c r="AL4" s="570"/>
      <c r="AM4" s="570"/>
      <c r="AN4" s="570"/>
      <c r="AO4" s="570"/>
      <c r="AP4" s="570"/>
      <c r="AQ4" s="570"/>
      <c r="AR4" s="570"/>
      <c r="AS4" s="570"/>
      <c r="AT4" s="570"/>
      <c r="AU4" s="570"/>
      <c r="AV4" s="570"/>
      <c r="AW4" s="518"/>
    </row>
    <row r="5" spans="1:49" ht="12" customHeight="1">
      <c r="B5" s="19" t="s">
        <v>364</v>
      </c>
      <c r="F5" s="19"/>
      <c r="AD5" s="517"/>
      <c r="AE5" s="570"/>
      <c r="AF5" s="570"/>
      <c r="AG5" s="570"/>
      <c r="AH5" s="570"/>
      <c r="AI5" s="570"/>
      <c r="AJ5" s="570"/>
      <c r="AK5" s="570"/>
      <c r="AL5" s="570"/>
      <c r="AM5" s="570"/>
      <c r="AN5" s="570"/>
      <c r="AO5" s="570"/>
      <c r="AP5" s="570"/>
      <c r="AQ5" s="570"/>
      <c r="AR5" s="570"/>
      <c r="AS5" s="570"/>
      <c r="AT5" s="570"/>
      <c r="AU5" s="570"/>
      <c r="AV5" s="570"/>
      <c r="AW5" s="518"/>
    </row>
    <row r="6" spans="1:49" ht="5.0999999999999996" customHeight="1">
      <c r="B6" s="19"/>
      <c r="F6" s="19"/>
      <c r="AD6" s="517"/>
      <c r="AE6" s="570"/>
      <c r="AF6" s="570"/>
      <c r="AG6" s="570"/>
      <c r="AH6" s="570"/>
      <c r="AI6" s="570"/>
      <c r="AJ6" s="570"/>
      <c r="AK6" s="570"/>
      <c r="AL6" s="570"/>
      <c r="AM6" s="570"/>
      <c r="AN6" s="570"/>
      <c r="AO6" s="570"/>
      <c r="AP6" s="570"/>
      <c r="AQ6" s="570"/>
      <c r="AR6" s="570"/>
      <c r="AS6" s="570"/>
      <c r="AT6" s="570"/>
      <c r="AU6" s="570"/>
      <c r="AV6" s="570"/>
      <c r="AW6" s="518"/>
    </row>
    <row r="7" spans="1:49">
      <c r="B7" s="17" t="s">
        <v>368</v>
      </c>
      <c r="G7" s="19"/>
      <c r="AD7" s="517"/>
      <c r="AE7" s="570"/>
      <c r="AF7" s="570"/>
      <c r="AG7" s="570"/>
      <c r="AH7" s="570"/>
      <c r="AI7" s="570"/>
      <c r="AJ7" s="570"/>
      <c r="AK7" s="570"/>
      <c r="AL7" s="570"/>
      <c r="AM7" s="570"/>
      <c r="AN7" s="570"/>
      <c r="AO7" s="570"/>
      <c r="AP7" s="570"/>
      <c r="AQ7" s="570"/>
      <c r="AR7" s="570"/>
      <c r="AS7" s="570"/>
      <c r="AT7" s="570"/>
      <c r="AU7" s="570"/>
      <c r="AV7" s="570"/>
      <c r="AW7" s="518"/>
    </row>
    <row r="8" spans="1:49" ht="13.5" customHeight="1">
      <c r="C8" s="317" t="s">
        <v>369</v>
      </c>
      <c r="D8" s="318" t="s">
        <v>370</v>
      </c>
      <c r="E8" s="17" t="s">
        <v>371</v>
      </c>
      <c r="F8" s="19"/>
      <c r="AD8" s="517"/>
      <c r="AE8" s="570"/>
      <c r="AF8" s="570"/>
      <c r="AG8" s="570"/>
      <c r="AH8" s="570"/>
      <c r="AI8" s="570"/>
      <c r="AJ8" s="570"/>
      <c r="AK8" s="570"/>
      <c r="AL8" s="570"/>
      <c r="AM8" s="570"/>
      <c r="AN8" s="570"/>
      <c r="AO8" s="570"/>
      <c r="AP8" s="570"/>
      <c r="AQ8" s="570"/>
      <c r="AR8" s="570"/>
      <c r="AS8" s="570"/>
      <c r="AT8" s="570"/>
      <c r="AU8" s="570"/>
      <c r="AV8" s="570"/>
      <c r="AW8" s="518"/>
    </row>
    <row r="9" spans="1:49" ht="13.5" customHeight="1">
      <c r="C9" s="317"/>
      <c r="D9" s="318"/>
      <c r="E9" s="17" t="s">
        <v>372</v>
      </c>
      <c r="F9" s="19"/>
      <c r="AD9" s="517"/>
      <c r="AE9" s="570"/>
      <c r="AF9" s="570"/>
      <c r="AG9" s="570"/>
      <c r="AH9" s="570"/>
      <c r="AI9" s="570"/>
      <c r="AJ9" s="570"/>
      <c r="AK9" s="570"/>
      <c r="AL9" s="570"/>
      <c r="AM9" s="570"/>
      <c r="AN9" s="570"/>
      <c r="AO9" s="570"/>
      <c r="AP9" s="570"/>
      <c r="AQ9" s="570"/>
      <c r="AR9" s="570"/>
      <c r="AS9" s="570"/>
      <c r="AT9" s="570"/>
      <c r="AU9" s="570"/>
      <c r="AV9" s="570"/>
      <c r="AW9" s="518"/>
    </row>
    <row r="10" spans="1:49" ht="13.5" customHeight="1">
      <c r="C10" s="317" t="s">
        <v>373</v>
      </c>
      <c r="D10" s="318" t="s">
        <v>370</v>
      </c>
      <c r="E10" s="17" t="s">
        <v>365</v>
      </c>
      <c r="F10" s="19"/>
      <c r="AD10" s="517"/>
      <c r="AE10" s="570"/>
      <c r="AF10" s="570"/>
      <c r="AG10" s="570"/>
      <c r="AH10" s="570"/>
      <c r="AI10" s="570"/>
      <c r="AJ10" s="570"/>
      <c r="AK10" s="570"/>
      <c r="AL10" s="570"/>
      <c r="AM10" s="570"/>
      <c r="AN10" s="570"/>
      <c r="AO10" s="570"/>
      <c r="AP10" s="570"/>
      <c r="AQ10" s="570"/>
      <c r="AR10" s="570"/>
      <c r="AS10" s="570"/>
      <c r="AT10" s="570"/>
      <c r="AU10" s="570"/>
      <c r="AV10" s="570"/>
      <c r="AW10" s="518"/>
    </row>
    <row r="11" spans="1:49" ht="13.5" customHeight="1">
      <c r="C11" s="319" t="s">
        <v>579</v>
      </c>
      <c r="AD11" s="517"/>
      <c r="AE11" s="570"/>
      <c r="AF11" s="570"/>
      <c r="AG11" s="570"/>
      <c r="AH11" s="570"/>
      <c r="AI11" s="570"/>
      <c r="AJ11" s="570"/>
      <c r="AK11" s="570"/>
      <c r="AL11" s="570"/>
      <c r="AM11" s="570"/>
      <c r="AN11" s="570"/>
      <c r="AO11" s="570"/>
      <c r="AP11" s="570"/>
      <c r="AQ11" s="570"/>
      <c r="AR11" s="570"/>
      <c r="AS11" s="570"/>
      <c r="AT11" s="570"/>
      <c r="AU11" s="570"/>
      <c r="AV11" s="570"/>
      <c r="AW11" s="518"/>
    </row>
    <row r="12" spans="1:49" ht="5.0999999999999996" customHeight="1">
      <c r="AD12" s="517"/>
      <c r="AE12" s="570"/>
      <c r="AF12" s="570"/>
      <c r="AG12" s="570"/>
      <c r="AH12" s="570"/>
      <c r="AI12" s="570"/>
      <c r="AJ12" s="570"/>
      <c r="AK12" s="570"/>
      <c r="AL12" s="570"/>
      <c r="AM12" s="570"/>
      <c r="AN12" s="570"/>
      <c r="AO12" s="570"/>
      <c r="AP12" s="570"/>
      <c r="AQ12" s="570"/>
      <c r="AR12" s="570"/>
      <c r="AS12" s="570"/>
      <c r="AT12" s="570"/>
      <c r="AU12" s="570"/>
      <c r="AV12" s="570"/>
      <c r="AW12" s="518"/>
    </row>
    <row r="13" spans="1:49" ht="12" customHeight="1">
      <c r="AD13" s="517"/>
      <c r="AE13" s="570"/>
      <c r="AF13" s="570"/>
      <c r="AG13" s="570"/>
      <c r="AH13" s="570"/>
      <c r="AI13" s="570"/>
      <c r="AJ13" s="570"/>
      <c r="AK13" s="570"/>
      <c r="AL13" s="570"/>
      <c r="AM13" s="570"/>
      <c r="AN13" s="570"/>
      <c r="AO13" s="570"/>
      <c r="AP13" s="570"/>
      <c r="AQ13" s="570"/>
      <c r="AR13" s="570"/>
      <c r="AS13" s="570"/>
      <c r="AT13" s="570"/>
      <c r="AU13" s="570"/>
      <c r="AV13" s="570"/>
      <c r="AW13" s="518"/>
    </row>
    <row r="14" spans="1:49" ht="13.5" customHeight="1">
      <c r="B14" s="19" t="s">
        <v>374</v>
      </c>
      <c r="AD14" s="517"/>
      <c r="AE14" s="570"/>
      <c r="AF14" s="570"/>
      <c r="AG14" s="570"/>
      <c r="AH14" s="570"/>
      <c r="AI14" s="570"/>
      <c r="AJ14" s="570"/>
      <c r="AK14" s="570"/>
      <c r="AL14" s="570"/>
      <c r="AM14" s="570"/>
      <c r="AN14" s="570"/>
      <c r="AO14" s="570"/>
      <c r="AP14" s="570"/>
      <c r="AQ14" s="570"/>
      <c r="AR14" s="570"/>
      <c r="AS14" s="570"/>
      <c r="AT14" s="570"/>
      <c r="AU14" s="570"/>
      <c r="AV14" s="570"/>
      <c r="AW14" s="518"/>
    </row>
    <row r="15" spans="1:49">
      <c r="C15" s="17" t="s">
        <v>375</v>
      </c>
      <c r="AD15" s="517"/>
      <c r="AE15" s="570"/>
      <c r="AF15" s="570"/>
      <c r="AG15" s="570"/>
      <c r="AH15" s="570"/>
      <c r="AI15" s="570"/>
      <c r="AJ15" s="570"/>
      <c r="AK15" s="570"/>
      <c r="AL15" s="570"/>
      <c r="AM15" s="570"/>
      <c r="AN15" s="570"/>
      <c r="AO15" s="570"/>
      <c r="AP15" s="570"/>
      <c r="AQ15" s="570"/>
      <c r="AR15" s="570"/>
      <c r="AS15" s="570"/>
      <c r="AT15" s="570"/>
      <c r="AU15" s="570"/>
      <c r="AV15" s="570"/>
      <c r="AW15" s="518"/>
    </row>
    <row r="16" spans="1:49">
      <c r="AD16" s="517"/>
      <c r="AE16" s="570"/>
      <c r="AF16" s="570"/>
      <c r="AG16" s="570"/>
      <c r="AH16" s="570"/>
      <c r="AI16" s="570"/>
      <c r="AJ16" s="570"/>
      <c r="AK16" s="570"/>
      <c r="AL16" s="570"/>
      <c r="AM16" s="570"/>
      <c r="AN16" s="570"/>
      <c r="AO16" s="570"/>
      <c r="AP16" s="570"/>
      <c r="AQ16" s="570"/>
      <c r="AR16" s="570"/>
      <c r="AS16" s="570"/>
      <c r="AT16" s="570"/>
      <c r="AU16" s="570"/>
      <c r="AV16" s="570"/>
      <c r="AW16" s="518"/>
    </row>
    <row r="17" spans="2:49">
      <c r="Q17" s="320"/>
      <c r="R17" s="321"/>
      <c r="S17" s="19"/>
      <c r="T17" s="19"/>
      <c r="U17" s="19"/>
      <c r="V17" s="19"/>
      <c r="AD17" s="517"/>
      <c r="AE17" s="570"/>
      <c r="AF17" s="570"/>
      <c r="AG17" s="570"/>
      <c r="AH17" s="570"/>
      <c r="AI17" s="570"/>
      <c r="AJ17" s="570"/>
      <c r="AK17" s="570"/>
      <c r="AL17" s="570"/>
      <c r="AM17" s="570"/>
      <c r="AN17" s="570"/>
      <c r="AO17" s="570"/>
      <c r="AP17" s="570"/>
      <c r="AQ17" s="570"/>
      <c r="AR17" s="570"/>
      <c r="AS17" s="570"/>
      <c r="AT17" s="570"/>
      <c r="AU17" s="570"/>
      <c r="AV17" s="570"/>
      <c r="AW17" s="518"/>
    </row>
    <row r="18" spans="2:49">
      <c r="Q18" s="19"/>
      <c r="R18" s="19"/>
      <c r="S18" s="19"/>
      <c r="T18" s="19"/>
      <c r="U18" s="19"/>
      <c r="V18" s="19"/>
      <c r="AD18" s="517"/>
      <c r="AE18" s="570"/>
      <c r="AF18" s="570"/>
      <c r="AG18" s="570"/>
      <c r="AH18" s="570"/>
      <c r="AI18" s="570"/>
      <c r="AJ18" s="570"/>
      <c r="AK18" s="570"/>
      <c r="AL18" s="570"/>
      <c r="AM18" s="570"/>
      <c r="AN18" s="570"/>
      <c r="AO18" s="570"/>
      <c r="AP18" s="570"/>
      <c r="AQ18" s="570"/>
      <c r="AR18" s="570"/>
      <c r="AS18" s="570"/>
      <c r="AT18" s="570"/>
      <c r="AU18" s="570"/>
      <c r="AV18" s="570"/>
      <c r="AW18" s="518"/>
    </row>
    <row r="19" spans="2:49" ht="13.5">
      <c r="Q19" s="19"/>
      <c r="R19" s="19"/>
      <c r="S19" s="19"/>
      <c r="T19" s="19"/>
      <c r="U19" s="19"/>
      <c r="V19" s="19"/>
      <c r="AD19" s="517"/>
      <c r="AE19" s="519" t="s">
        <v>609</v>
      </c>
      <c r="AF19" s="520"/>
      <c r="AG19" s="520"/>
      <c r="AH19" s="520"/>
      <c r="AI19" s="520"/>
      <c r="AJ19" s="520"/>
      <c r="AK19" s="520"/>
      <c r="AL19" s="520"/>
      <c r="AM19" s="520"/>
      <c r="AN19" s="520"/>
      <c r="AO19" s="520"/>
      <c r="AP19" s="520"/>
      <c r="AQ19" s="520"/>
      <c r="AR19" s="520"/>
      <c r="AS19" s="520"/>
      <c r="AT19" s="520"/>
      <c r="AU19" s="520"/>
      <c r="AV19" s="520"/>
      <c r="AW19" s="518"/>
    </row>
    <row r="20" spans="2:49">
      <c r="Q20" s="19"/>
      <c r="R20" s="19"/>
      <c r="S20" s="19"/>
      <c r="T20" s="19"/>
      <c r="U20" s="19"/>
      <c r="V20" s="19"/>
      <c r="AD20" s="517"/>
      <c r="AE20" s="562" t="s">
        <v>610</v>
      </c>
      <c r="AF20" s="562"/>
      <c r="AG20" s="562"/>
      <c r="AH20" s="562"/>
      <c r="AI20" s="562"/>
      <c r="AJ20" s="562"/>
      <c r="AK20" s="563"/>
      <c r="AL20" s="563"/>
      <c r="AM20" s="563"/>
      <c r="AN20" s="563"/>
      <c r="AO20" s="563"/>
      <c r="AP20" s="563"/>
      <c r="AQ20" s="563"/>
      <c r="AR20" s="563"/>
      <c r="AS20" s="563"/>
      <c r="AT20" s="563"/>
      <c r="AU20" s="563"/>
      <c r="AV20" s="563"/>
      <c r="AW20" s="518"/>
    </row>
    <row r="21" spans="2:49">
      <c r="E21" s="168"/>
      <c r="F21" s="168"/>
      <c r="G21" s="168"/>
      <c r="H21" s="168"/>
      <c r="I21" s="19"/>
      <c r="Q21" s="19"/>
      <c r="R21" s="19"/>
      <c r="S21" s="19"/>
      <c r="T21" s="19"/>
      <c r="U21" s="19"/>
      <c r="V21" s="19"/>
      <c r="X21" s="320"/>
      <c r="Y21" s="19"/>
      <c r="Z21" s="19"/>
      <c r="AA21" s="19"/>
      <c r="AB21" s="19"/>
      <c r="AC21" s="19"/>
      <c r="AD21" s="517"/>
      <c r="AE21" s="562"/>
      <c r="AF21" s="562"/>
      <c r="AG21" s="562"/>
      <c r="AH21" s="562"/>
      <c r="AI21" s="562"/>
      <c r="AJ21" s="562"/>
      <c r="AK21" s="563"/>
      <c r="AL21" s="563"/>
      <c r="AM21" s="563"/>
      <c r="AN21" s="563"/>
      <c r="AO21" s="563"/>
      <c r="AP21" s="563"/>
      <c r="AQ21" s="563"/>
      <c r="AR21" s="563"/>
      <c r="AS21" s="563"/>
      <c r="AT21" s="563"/>
      <c r="AU21" s="563"/>
      <c r="AV21" s="563"/>
      <c r="AW21" s="518"/>
    </row>
    <row r="22" spans="2:49">
      <c r="B22" s="472" t="s">
        <v>606</v>
      </c>
      <c r="C22" s="472"/>
      <c r="D22" s="472"/>
      <c r="E22" s="473"/>
      <c r="F22" s="473"/>
      <c r="G22" s="473"/>
      <c r="H22" s="473"/>
      <c r="I22" s="474"/>
      <c r="J22" s="475"/>
      <c r="K22" s="475"/>
      <c r="L22" s="475"/>
      <c r="M22" s="475"/>
      <c r="N22" s="475"/>
      <c r="Q22" s="19"/>
      <c r="R22" s="19"/>
      <c r="S22" s="19"/>
      <c r="T22" s="19"/>
      <c r="U22" s="19"/>
      <c r="V22" s="19"/>
      <c r="X22" s="320"/>
      <c r="Y22" s="19"/>
      <c r="Z22" s="19"/>
      <c r="AA22" s="19"/>
      <c r="AB22" s="19"/>
      <c r="AC22" s="19"/>
      <c r="AD22" s="517"/>
      <c r="AE22" s="562"/>
      <c r="AF22" s="562"/>
      <c r="AG22" s="562"/>
      <c r="AH22" s="562"/>
      <c r="AI22" s="562"/>
      <c r="AJ22" s="562"/>
      <c r="AK22" s="563"/>
      <c r="AL22" s="563"/>
      <c r="AM22" s="563"/>
      <c r="AN22" s="563"/>
      <c r="AO22" s="563"/>
      <c r="AP22" s="563"/>
      <c r="AQ22" s="563"/>
      <c r="AR22" s="563"/>
      <c r="AS22" s="563"/>
      <c r="AT22" s="563"/>
      <c r="AU22" s="563"/>
      <c r="AV22" s="563"/>
      <c r="AW22" s="518"/>
    </row>
    <row r="23" spans="2:49">
      <c r="B23" s="472" t="s">
        <v>607</v>
      </c>
      <c r="C23" s="472"/>
      <c r="D23" s="472"/>
      <c r="E23" s="473"/>
      <c r="F23" s="473"/>
      <c r="G23" s="473"/>
      <c r="H23" s="473"/>
      <c r="I23" s="474"/>
      <c r="J23" s="475"/>
      <c r="K23" s="475"/>
      <c r="L23" s="475"/>
      <c r="M23" s="475"/>
      <c r="N23" s="475"/>
      <c r="Q23" s="19"/>
      <c r="R23" s="19"/>
      <c r="S23" s="19"/>
      <c r="T23" s="19"/>
      <c r="U23" s="19"/>
      <c r="V23" s="19"/>
      <c r="X23" s="320"/>
      <c r="Y23" s="19"/>
      <c r="Z23" s="19"/>
      <c r="AA23" s="19"/>
      <c r="AB23" s="19"/>
      <c r="AC23" s="19"/>
      <c r="AD23" s="517"/>
      <c r="AE23" s="562" t="s">
        <v>611</v>
      </c>
      <c r="AF23" s="562"/>
      <c r="AG23" s="562"/>
      <c r="AH23" s="562"/>
      <c r="AI23" s="562"/>
      <c r="AJ23" s="562"/>
      <c r="AK23" s="563"/>
      <c r="AL23" s="563"/>
      <c r="AM23" s="563"/>
      <c r="AN23" s="563"/>
      <c r="AO23" s="563"/>
      <c r="AP23" s="563"/>
      <c r="AQ23" s="563"/>
      <c r="AR23" s="563"/>
      <c r="AS23" s="563"/>
      <c r="AT23" s="563"/>
      <c r="AU23" s="563"/>
      <c r="AV23" s="563"/>
      <c r="AW23" s="518"/>
    </row>
    <row r="24" spans="2:49">
      <c r="B24" s="464"/>
      <c r="C24" s="464"/>
      <c r="D24" s="464"/>
      <c r="E24" s="168"/>
      <c r="F24" s="168"/>
      <c r="G24" s="168"/>
      <c r="H24" s="168"/>
      <c r="I24" s="19"/>
      <c r="Q24" s="19"/>
      <c r="R24" s="19"/>
      <c r="S24" s="19"/>
      <c r="T24" s="19"/>
      <c r="U24" s="19"/>
      <c r="V24" s="19"/>
      <c r="X24" s="320"/>
      <c r="Y24" s="19"/>
      <c r="Z24" s="19"/>
      <c r="AA24" s="19"/>
      <c r="AB24" s="19"/>
      <c r="AC24" s="19"/>
      <c r="AD24" s="517"/>
      <c r="AE24" s="562"/>
      <c r="AF24" s="562"/>
      <c r="AG24" s="562"/>
      <c r="AH24" s="562"/>
      <c r="AI24" s="562"/>
      <c r="AJ24" s="562"/>
      <c r="AK24" s="563"/>
      <c r="AL24" s="563"/>
      <c r="AM24" s="563"/>
      <c r="AN24" s="563"/>
      <c r="AO24" s="563"/>
      <c r="AP24" s="563"/>
      <c r="AQ24" s="563"/>
      <c r="AR24" s="563"/>
      <c r="AS24" s="563"/>
      <c r="AT24" s="563"/>
      <c r="AU24" s="563"/>
      <c r="AV24" s="563"/>
      <c r="AW24" s="518"/>
    </row>
    <row r="25" spans="2:49" ht="13.5">
      <c r="E25" s="168"/>
      <c r="F25" s="168"/>
      <c r="G25" s="168"/>
      <c r="H25" s="168"/>
      <c r="I25" s="19"/>
      <c r="Q25" s="19"/>
      <c r="R25" s="19"/>
      <c r="S25" s="19"/>
      <c r="T25" s="19"/>
      <c r="U25" s="19"/>
      <c r="V25" s="19"/>
      <c r="X25" s="320"/>
      <c r="Y25" s="19"/>
      <c r="Z25" s="19"/>
      <c r="AA25" s="19"/>
      <c r="AB25" s="19"/>
      <c r="AC25" s="19"/>
      <c r="AD25" s="517"/>
      <c r="AE25" s="521"/>
      <c r="AF25" s="521"/>
      <c r="AG25" s="521"/>
      <c r="AH25" s="521"/>
      <c r="AI25" s="521"/>
      <c r="AJ25" s="521"/>
      <c r="AK25" s="522"/>
      <c r="AL25" s="522"/>
      <c r="AM25" s="522"/>
      <c r="AN25" s="522"/>
      <c r="AO25" s="522"/>
      <c r="AP25" s="522"/>
      <c r="AQ25" s="522"/>
      <c r="AR25" s="522"/>
      <c r="AS25" s="522"/>
      <c r="AT25" s="522"/>
      <c r="AU25" s="522"/>
      <c r="AV25" s="522"/>
      <c r="AW25" s="518"/>
    </row>
    <row r="26" spans="2:49" ht="13.5">
      <c r="E26" s="168"/>
      <c r="F26" s="168"/>
      <c r="G26" s="168"/>
      <c r="H26" s="168"/>
      <c r="I26" s="19"/>
      <c r="Q26" s="19"/>
      <c r="R26" s="19"/>
      <c r="S26" s="19"/>
      <c r="T26" s="19"/>
      <c r="U26" s="19"/>
      <c r="V26" s="19"/>
      <c r="X26" s="320"/>
      <c r="Y26" s="19"/>
      <c r="Z26" s="19"/>
      <c r="AA26" s="19"/>
      <c r="AB26" s="19"/>
      <c r="AC26" s="19"/>
      <c r="AD26" s="517"/>
      <c r="AE26" s="519" t="s">
        <v>612</v>
      </c>
      <c r="AF26" s="520"/>
      <c r="AG26" s="520"/>
      <c r="AH26" s="520"/>
      <c r="AI26" s="520"/>
      <c r="AJ26" s="520"/>
      <c r="AK26" s="520"/>
      <c r="AL26" s="520"/>
      <c r="AM26" s="520"/>
      <c r="AN26" s="520"/>
      <c r="AO26" s="520"/>
      <c r="AP26" s="520"/>
      <c r="AQ26" s="520"/>
      <c r="AR26" s="520"/>
      <c r="AS26" s="520"/>
      <c r="AT26" s="520"/>
      <c r="AU26" s="520"/>
      <c r="AV26" s="520"/>
      <c r="AW26" s="518"/>
    </row>
    <row r="27" spans="2:49">
      <c r="E27" s="168"/>
      <c r="F27" s="168"/>
      <c r="G27" s="168"/>
      <c r="H27" s="168"/>
      <c r="I27" s="19"/>
      <c r="Q27" s="19"/>
      <c r="R27" s="19"/>
      <c r="S27" s="19"/>
      <c r="T27" s="19"/>
      <c r="U27" s="19"/>
      <c r="V27" s="19"/>
      <c r="X27" s="320"/>
      <c r="Y27" s="19"/>
      <c r="Z27" s="19"/>
      <c r="AA27" s="19"/>
      <c r="AB27" s="19"/>
      <c r="AC27" s="19"/>
      <c r="AD27" s="517"/>
      <c r="AE27" s="564" t="s">
        <v>613</v>
      </c>
      <c r="AF27" s="565"/>
      <c r="AG27" s="565"/>
      <c r="AH27" s="565"/>
      <c r="AI27" s="565"/>
      <c r="AJ27" s="565"/>
      <c r="AK27" s="565"/>
      <c r="AL27" s="565"/>
      <c r="AM27" s="565"/>
      <c r="AN27" s="565"/>
      <c r="AO27" s="565"/>
      <c r="AP27" s="565"/>
      <c r="AQ27" s="565"/>
      <c r="AR27" s="565"/>
      <c r="AS27" s="565"/>
      <c r="AT27" s="565"/>
      <c r="AU27" s="565"/>
      <c r="AV27" s="565"/>
      <c r="AW27" s="518"/>
    </row>
    <row r="28" spans="2:49">
      <c r="AD28" s="523"/>
      <c r="AE28" s="565"/>
      <c r="AF28" s="565"/>
      <c r="AG28" s="565"/>
      <c r="AH28" s="565"/>
      <c r="AI28" s="565"/>
      <c r="AJ28" s="565"/>
      <c r="AK28" s="565"/>
      <c r="AL28" s="565"/>
      <c r="AM28" s="565"/>
      <c r="AN28" s="565"/>
      <c r="AO28" s="565"/>
      <c r="AP28" s="565"/>
      <c r="AQ28" s="565"/>
      <c r="AR28" s="565"/>
      <c r="AS28" s="565"/>
      <c r="AT28" s="565"/>
      <c r="AU28" s="565"/>
      <c r="AV28" s="565"/>
      <c r="AW28" s="518"/>
    </row>
    <row r="29" spans="2:49">
      <c r="AD29" s="517"/>
      <c r="AE29" s="565"/>
      <c r="AF29" s="565"/>
      <c r="AG29" s="565"/>
      <c r="AH29" s="565"/>
      <c r="AI29" s="565"/>
      <c r="AJ29" s="565"/>
      <c r="AK29" s="565"/>
      <c r="AL29" s="565"/>
      <c r="AM29" s="565"/>
      <c r="AN29" s="565"/>
      <c r="AO29" s="565"/>
      <c r="AP29" s="565"/>
      <c r="AQ29" s="565"/>
      <c r="AR29" s="565"/>
      <c r="AS29" s="565"/>
      <c r="AT29" s="565"/>
      <c r="AU29" s="565"/>
      <c r="AV29" s="565"/>
      <c r="AW29" s="518"/>
    </row>
    <row r="30" spans="2:49">
      <c r="AD30" s="517"/>
      <c r="AE30" s="565"/>
      <c r="AF30" s="565"/>
      <c r="AG30" s="565"/>
      <c r="AH30" s="565"/>
      <c r="AI30" s="565"/>
      <c r="AJ30" s="565"/>
      <c r="AK30" s="565"/>
      <c r="AL30" s="565"/>
      <c r="AM30" s="565"/>
      <c r="AN30" s="565"/>
      <c r="AO30" s="565"/>
      <c r="AP30" s="565"/>
      <c r="AQ30" s="565"/>
      <c r="AR30" s="565"/>
      <c r="AS30" s="565"/>
      <c r="AT30" s="565"/>
      <c r="AU30" s="565"/>
      <c r="AV30" s="565"/>
      <c r="AW30" s="518"/>
    </row>
    <row r="31" spans="2:49">
      <c r="AD31" s="517"/>
      <c r="AE31" s="565"/>
      <c r="AF31" s="565"/>
      <c r="AG31" s="565"/>
      <c r="AH31" s="565"/>
      <c r="AI31" s="565"/>
      <c r="AJ31" s="565"/>
      <c r="AK31" s="565"/>
      <c r="AL31" s="565"/>
      <c r="AM31" s="565"/>
      <c r="AN31" s="565"/>
      <c r="AO31" s="565"/>
      <c r="AP31" s="565"/>
      <c r="AQ31" s="565"/>
      <c r="AR31" s="565"/>
      <c r="AS31" s="565"/>
      <c r="AT31" s="565"/>
      <c r="AU31" s="565"/>
      <c r="AV31" s="565"/>
      <c r="AW31" s="518"/>
    </row>
    <row r="32" spans="2:49">
      <c r="AD32" s="517"/>
      <c r="AE32" s="565"/>
      <c r="AF32" s="565"/>
      <c r="AG32" s="565"/>
      <c r="AH32" s="565"/>
      <c r="AI32" s="565"/>
      <c r="AJ32" s="565"/>
      <c r="AK32" s="565"/>
      <c r="AL32" s="565"/>
      <c r="AM32" s="565"/>
      <c r="AN32" s="565"/>
      <c r="AO32" s="565"/>
      <c r="AP32" s="565"/>
      <c r="AQ32" s="565"/>
      <c r="AR32" s="565"/>
      <c r="AS32" s="565"/>
      <c r="AT32" s="565"/>
      <c r="AU32" s="565"/>
      <c r="AV32" s="565"/>
      <c r="AW32" s="518"/>
    </row>
    <row r="33" spans="30:49">
      <c r="AD33" s="517"/>
      <c r="AE33" s="565"/>
      <c r="AF33" s="565"/>
      <c r="AG33" s="565"/>
      <c r="AH33" s="565"/>
      <c r="AI33" s="565"/>
      <c r="AJ33" s="565"/>
      <c r="AK33" s="565"/>
      <c r="AL33" s="565"/>
      <c r="AM33" s="565"/>
      <c r="AN33" s="565"/>
      <c r="AO33" s="565"/>
      <c r="AP33" s="565"/>
      <c r="AQ33" s="565"/>
      <c r="AR33" s="565"/>
      <c r="AS33" s="565"/>
      <c r="AT33" s="565"/>
      <c r="AU33" s="565"/>
      <c r="AV33" s="565"/>
      <c r="AW33" s="518"/>
    </row>
    <row r="34" spans="30:49">
      <c r="AD34" s="517"/>
      <c r="AE34" s="565"/>
      <c r="AF34" s="565"/>
      <c r="AG34" s="565"/>
      <c r="AH34" s="565"/>
      <c r="AI34" s="565"/>
      <c r="AJ34" s="565"/>
      <c r="AK34" s="565"/>
      <c r="AL34" s="565"/>
      <c r="AM34" s="565"/>
      <c r="AN34" s="565"/>
      <c r="AO34" s="565"/>
      <c r="AP34" s="565"/>
      <c r="AQ34" s="565"/>
      <c r="AR34" s="565"/>
      <c r="AS34" s="565"/>
      <c r="AT34" s="565"/>
      <c r="AU34" s="565"/>
      <c r="AV34" s="565"/>
      <c r="AW34" s="518"/>
    </row>
    <row r="35" spans="30:49" ht="12.75" thickBot="1">
      <c r="AD35" s="524"/>
      <c r="AE35" s="566"/>
      <c r="AF35" s="566"/>
      <c r="AG35" s="566"/>
      <c r="AH35" s="566"/>
      <c r="AI35" s="566"/>
      <c r="AJ35" s="566"/>
      <c r="AK35" s="566"/>
      <c r="AL35" s="566"/>
      <c r="AM35" s="566"/>
      <c r="AN35" s="566"/>
      <c r="AO35" s="566"/>
      <c r="AP35" s="566"/>
      <c r="AQ35" s="566"/>
      <c r="AR35" s="566"/>
      <c r="AS35" s="566"/>
      <c r="AT35" s="566"/>
      <c r="AU35" s="566"/>
      <c r="AV35" s="566"/>
      <c r="AW35" s="525"/>
    </row>
    <row r="36" spans="30:49" ht="12.75" thickTop="1"/>
  </sheetData>
  <sheetProtection algorithmName="SHA-512" hashValue="+cYjvn6f8edeI25u3wzyE++QhUWjhm/lgf6L6EpQQtmlcoLXozUBBUCvZSb3BCMX+QzikrsXZBNncDpJnG8MEA==" saltValue="GDAGjjJowM2QbFZ1d2yyBA==" spinCount="100000" sheet="1" objects="1" scenarios="1"/>
  <mergeCells count="9">
    <mergeCell ref="AE23:AJ24"/>
    <mergeCell ref="AK23:AV24"/>
    <mergeCell ref="AE27:AV35"/>
    <mergeCell ref="B1:F1"/>
    <mergeCell ref="A2:F2"/>
    <mergeCell ref="G2:I2"/>
    <mergeCell ref="AE3:AV18"/>
    <mergeCell ref="AE20:AJ22"/>
    <mergeCell ref="AK20:AV22"/>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F267"/>
  <sheetViews>
    <sheetView showGridLines="0" topLeftCell="B1" zoomScaleNormal="100" workbookViewId="0"/>
  </sheetViews>
  <sheetFormatPr defaultRowHeight="13.5"/>
  <cols>
    <col min="1" max="1" width="4" style="1" hidden="1" customWidth="1"/>
    <col min="2" max="3" width="3.625" style="1" customWidth="1"/>
    <col min="4" max="4" width="16.375" style="1" customWidth="1"/>
    <col min="5" max="5" width="4.125" style="38" bestFit="1" customWidth="1"/>
    <col min="6" max="6" width="3.375" style="42" customWidth="1"/>
    <col min="7" max="7" width="35.375" style="3" customWidth="1"/>
    <col min="8" max="8" width="21.5" style="3" customWidth="1"/>
    <col min="9" max="9" width="14.125" style="3" customWidth="1"/>
    <col min="10" max="10" width="5.625" style="3" hidden="1" customWidth="1"/>
    <col min="11" max="13" width="5.625" style="11" hidden="1" customWidth="1"/>
    <col min="14" max="14" width="17.625" style="11" hidden="1" customWidth="1"/>
    <col min="15" max="15" width="31.875" style="242" hidden="1" customWidth="1"/>
    <col min="16" max="16" width="9.5" style="11" hidden="1" customWidth="1"/>
    <col min="17" max="17" width="12.125" style="11" hidden="1" customWidth="1"/>
    <col min="18" max="18" width="16.125" style="63" hidden="1" customWidth="1"/>
    <col min="19" max="19" width="27.25" style="225" hidden="1" customWidth="1"/>
    <col min="20" max="20" width="5.625" style="225" hidden="1" customWidth="1"/>
    <col min="21" max="21" width="15.875" style="3" hidden="1" customWidth="1"/>
    <col min="22" max="22" width="5.625" style="3" hidden="1" customWidth="1"/>
    <col min="23" max="23" width="10.875" style="3" hidden="1" customWidth="1"/>
    <col min="24" max="31" width="5.625" style="3" hidden="1" customWidth="1"/>
    <col min="32" max="32" width="7.125" style="3" hidden="1" customWidth="1"/>
    <col min="33" max="33" width="6.875" style="3" hidden="1" customWidth="1"/>
    <col min="34" max="37" width="2.625" style="3" hidden="1" customWidth="1"/>
    <col min="38" max="38" width="9" style="3" hidden="1" customWidth="1"/>
    <col min="39" max="39" width="34.25" style="3" hidden="1" customWidth="1"/>
    <col min="40" max="49" width="5.125" style="3" hidden="1" customWidth="1"/>
    <col min="50" max="50" width="4.75" style="3" hidden="1" customWidth="1"/>
    <col min="51" max="54" width="1.875" style="3" hidden="1" customWidth="1"/>
    <col min="55" max="64" width="5.125" style="3" hidden="1" customWidth="1"/>
    <col min="65" max="65" width="4.75" style="3" hidden="1" customWidth="1"/>
    <col min="66" max="69" width="1.875" style="3" hidden="1" customWidth="1"/>
    <col min="70" max="79" width="5.125" style="3" hidden="1" customWidth="1"/>
    <col min="80" max="80" width="5" style="3" hidden="1" customWidth="1"/>
    <col min="81" max="84" width="1.875" style="3" hidden="1" customWidth="1"/>
    <col min="85" max="16384" width="9" style="3"/>
  </cols>
  <sheetData>
    <row r="1" spans="1:84" ht="18" customHeight="1" thickBot="1">
      <c r="A1" s="309"/>
      <c r="B1" s="80" t="s">
        <v>637</v>
      </c>
      <c r="J1" s="259"/>
      <c r="K1" s="260"/>
      <c r="L1" s="260"/>
      <c r="M1" s="261"/>
      <c r="N1" s="339" t="s">
        <v>426</v>
      </c>
      <c r="O1" s="261"/>
      <c r="P1" s="260"/>
      <c r="Q1" s="260"/>
      <c r="R1" s="262"/>
      <c r="S1" s="263" t="s">
        <v>287</v>
      </c>
      <c r="T1" s="263"/>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row>
    <row r="2" spans="1:84">
      <c r="A2" s="13"/>
      <c r="B2" s="13"/>
      <c r="C2" s="1" t="s">
        <v>13</v>
      </c>
      <c r="H2" s="258"/>
      <c r="I2" s="255"/>
      <c r="K2" s="14"/>
      <c r="L2" s="14"/>
      <c r="M2" s="340"/>
      <c r="N2" s="416" t="s">
        <v>427</v>
      </c>
      <c r="O2" s="417"/>
      <c r="P2" s="418" t="s">
        <v>299</v>
      </c>
      <c r="Q2" s="418" t="s">
        <v>300</v>
      </c>
      <c r="R2" s="428" t="s">
        <v>431</v>
      </c>
      <c r="S2" s="227"/>
      <c r="T2" s="228"/>
      <c r="U2" s="64" t="s">
        <v>288</v>
      </c>
      <c r="W2" s="414" t="s">
        <v>302</v>
      </c>
      <c r="X2" s="209">
        <f>HLOOKUP(W2,Y4:AG5,2,FALSE)</f>
        <v>3</v>
      </c>
      <c r="AL2" s="591" t="s">
        <v>438</v>
      </c>
      <c r="AM2" s="594" t="s">
        <v>439</v>
      </c>
      <c r="AN2" s="597" t="s">
        <v>440</v>
      </c>
      <c r="AO2" s="598"/>
      <c r="AP2" s="598"/>
      <c r="AQ2" s="598"/>
      <c r="AR2" s="598"/>
      <c r="AS2" s="598"/>
      <c r="AT2" s="598"/>
      <c r="AU2" s="598"/>
      <c r="AV2" s="598"/>
      <c r="AW2" s="598"/>
      <c r="AX2" s="598"/>
      <c r="AY2" s="598"/>
      <c r="AZ2" s="598"/>
      <c r="BA2" s="598"/>
      <c r="BB2" s="599"/>
      <c r="BC2" s="576" t="s">
        <v>441</v>
      </c>
      <c r="BD2" s="576"/>
      <c r="BE2" s="576"/>
      <c r="BF2" s="576"/>
      <c r="BG2" s="576"/>
      <c r="BH2" s="576"/>
      <c r="BI2" s="576"/>
      <c r="BJ2" s="576"/>
      <c r="BK2" s="576"/>
      <c r="BL2" s="576"/>
      <c r="BM2" s="576"/>
      <c r="BN2" s="576"/>
      <c r="BO2" s="576"/>
      <c r="BP2" s="576"/>
      <c r="BQ2" s="577"/>
      <c r="BR2" s="576" t="s">
        <v>442</v>
      </c>
      <c r="BS2" s="576"/>
      <c r="BT2" s="576"/>
      <c r="BU2" s="576"/>
      <c r="BV2" s="576"/>
      <c r="BW2" s="576"/>
      <c r="BX2" s="576"/>
      <c r="BY2" s="576"/>
      <c r="BZ2" s="576"/>
      <c r="CA2" s="576"/>
      <c r="CB2" s="576"/>
      <c r="CC2" s="576"/>
      <c r="CD2" s="576"/>
      <c r="CE2" s="576"/>
      <c r="CF2" s="577"/>
    </row>
    <row r="3" spans="1:84" ht="13.5" customHeight="1">
      <c r="A3" s="13"/>
      <c r="B3" s="13"/>
      <c r="C3" s="252"/>
      <c r="D3" s="253" t="s">
        <v>283</v>
      </c>
      <c r="E3" s="254"/>
      <c r="F3" s="39" t="str">
        <f>IF(G3="","※","")</f>
        <v>※</v>
      </c>
      <c r="G3" s="308"/>
      <c r="H3" s="256"/>
      <c r="I3" s="257"/>
      <c r="K3" s="14"/>
      <c r="L3" s="14"/>
      <c r="M3" s="340"/>
      <c r="N3" s="419" t="s">
        <v>288</v>
      </c>
      <c r="O3" s="420" t="s">
        <v>117</v>
      </c>
      <c r="P3" s="421">
        <v>1</v>
      </c>
      <c r="Q3" s="421">
        <v>1</v>
      </c>
      <c r="R3" s="422" t="s">
        <v>432</v>
      </c>
      <c r="S3" s="225" t="s">
        <v>75</v>
      </c>
      <c r="T3" s="226">
        <v>101</v>
      </c>
      <c r="AL3" s="592"/>
      <c r="AM3" s="595"/>
      <c r="AN3" s="586" t="s">
        <v>443</v>
      </c>
      <c r="AO3" s="587"/>
      <c r="AP3" s="587"/>
      <c r="AQ3" s="587"/>
      <c r="AR3" s="587"/>
      <c r="AS3" s="587"/>
      <c r="AT3" s="587"/>
      <c r="AU3" s="587"/>
      <c r="AV3" s="587"/>
      <c r="AW3" s="587"/>
      <c r="AX3" s="587"/>
      <c r="AY3" s="587"/>
      <c r="AZ3" s="587"/>
      <c r="BA3" s="587"/>
      <c r="BB3" s="588"/>
      <c r="BC3" s="578" t="s">
        <v>444</v>
      </c>
      <c r="BD3" s="579"/>
      <c r="BE3" s="579"/>
      <c r="BF3" s="579"/>
      <c r="BG3" s="579"/>
      <c r="BH3" s="579"/>
      <c r="BI3" s="579"/>
      <c r="BJ3" s="579"/>
      <c r="BK3" s="579"/>
      <c r="BL3" s="579"/>
      <c r="BM3" s="579"/>
      <c r="BN3" s="579"/>
      <c r="BO3" s="579"/>
      <c r="BP3" s="579"/>
      <c r="BQ3" s="580"/>
      <c r="BR3" s="581" t="s">
        <v>460</v>
      </c>
      <c r="BS3" s="581"/>
      <c r="BT3" s="581"/>
      <c r="BU3" s="581"/>
      <c r="BV3" s="581"/>
      <c r="BW3" s="581"/>
      <c r="BX3" s="581"/>
      <c r="BY3" s="581"/>
      <c r="BZ3" s="581"/>
      <c r="CA3" s="581"/>
      <c r="CB3" s="581"/>
      <c r="CC3" s="581"/>
      <c r="CD3" s="581"/>
      <c r="CE3" s="581"/>
      <c r="CF3" s="582"/>
    </row>
    <row r="4" spans="1:84">
      <c r="A4" s="10"/>
      <c r="B4" s="10"/>
      <c r="C4" s="9"/>
      <c r="D4" s="37" t="s">
        <v>10</v>
      </c>
      <c r="E4" s="45"/>
      <c r="F4" s="39" t="str">
        <f>IF(G4="","※","")</f>
        <v>※</v>
      </c>
      <c r="G4" s="463"/>
      <c r="K4" s="15"/>
      <c r="L4" s="14"/>
      <c r="M4" s="340"/>
      <c r="N4" s="419" t="s">
        <v>301</v>
      </c>
      <c r="O4" s="420" t="s">
        <v>118</v>
      </c>
      <c r="P4" s="421">
        <v>2</v>
      </c>
      <c r="Q4" s="421">
        <v>2</v>
      </c>
      <c r="R4" s="422" t="s">
        <v>433</v>
      </c>
      <c r="S4" s="225" t="s">
        <v>76</v>
      </c>
      <c r="T4" s="226">
        <v>102</v>
      </c>
      <c r="W4" s="238"/>
      <c r="X4" s="239"/>
      <c r="Y4" s="342" t="s">
        <v>288</v>
      </c>
      <c r="Z4" s="342" t="s">
        <v>301</v>
      </c>
      <c r="AA4" s="342" t="s">
        <v>302</v>
      </c>
      <c r="AB4" s="342" t="s">
        <v>289</v>
      </c>
      <c r="AC4" s="342" t="s">
        <v>303</v>
      </c>
      <c r="AD4" s="342" t="s">
        <v>428</v>
      </c>
      <c r="AE4" s="342" t="s">
        <v>304</v>
      </c>
      <c r="AF4" s="346" t="s">
        <v>429</v>
      </c>
      <c r="AG4" s="441" t="s">
        <v>515</v>
      </c>
      <c r="AL4" s="592"/>
      <c r="AM4" s="595"/>
      <c r="AN4" s="600"/>
      <c r="AO4" s="574"/>
      <c r="AP4" s="574"/>
      <c r="AQ4" s="574"/>
      <c r="AR4" s="574"/>
      <c r="AS4" s="574"/>
      <c r="AT4" s="574"/>
      <c r="AU4" s="574"/>
      <c r="AV4" s="574"/>
      <c r="AW4" s="574"/>
      <c r="AX4" s="574"/>
      <c r="AY4" s="574"/>
      <c r="AZ4" s="574"/>
      <c r="BA4" s="574"/>
      <c r="BB4" s="575"/>
      <c r="BC4" s="571" t="s">
        <v>445</v>
      </c>
      <c r="BD4" s="572"/>
      <c r="BE4" s="572"/>
      <c r="BF4" s="572"/>
      <c r="BG4" s="572"/>
      <c r="BH4" s="572"/>
      <c r="BI4" s="572"/>
      <c r="BJ4" s="572"/>
      <c r="BK4" s="572"/>
      <c r="BL4" s="572"/>
      <c r="BM4" s="572"/>
      <c r="BN4" s="572"/>
      <c r="BO4" s="572"/>
      <c r="BP4" s="572"/>
      <c r="BQ4" s="573"/>
      <c r="BR4" s="574" t="s">
        <v>446</v>
      </c>
      <c r="BS4" s="574"/>
      <c r="BT4" s="574"/>
      <c r="BU4" s="574"/>
      <c r="BV4" s="574"/>
      <c r="BW4" s="574"/>
      <c r="BX4" s="574"/>
      <c r="BY4" s="574"/>
      <c r="BZ4" s="574"/>
      <c r="CA4" s="574"/>
      <c r="CB4" s="574"/>
      <c r="CC4" s="574"/>
      <c r="CD4" s="574"/>
      <c r="CE4" s="574"/>
      <c r="CF4" s="575"/>
    </row>
    <row r="5" spans="1:84">
      <c r="A5" s="10"/>
      <c r="B5" s="10"/>
      <c r="C5" s="9"/>
      <c r="D5" s="224" t="s">
        <v>285</v>
      </c>
      <c r="E5" s="430">
        <f>IF(G5="","",VLOOKUP(G5,O3:P13,2,FALSE))</f>
        <v>3</v>
      </c>
      <c r="F5" s="39" t="str">
        <f>IF(G5="","※",IF(一般事項!F14="E","E",""))</f>
        <v/>
      </c>
      <c r="G5" s="240" t="s">
        <v>547</v>
      </c>
      <c r="H5" s="50" t="str">
        <f>IF(F5="E","工種ｺｰﾄﾞを確認して下さい。","")</f>
        <v/>
      </c>
      <c r="K5" s="14"/>
      <c r="L5" s="14"/>
      <c r="M5" s="340"/>
      <c r="N5" s="419" t="s">
        <v>302</v>
      </c>
      <c r="O5" s="420" t="s">
        <v>119</v>
      </c>
      <c r="P5" s="421">
        <v>3</v>
      </c>
      <c r="Q5" s="421">
        <v>3</v>
      </c>
      <c r="R5" s="422" t="s">
        <v>433</v>
      </c>
      <c r="S5" s="225" t="s">
        <v>77</v>
      </c>
      <c r="T5" s="226">
        <v>103</v>
      </c>
      <c r="W5" s="589"/>
      <c r="X5" s="590"/>
      <c r="Y5" s="341">
        <v>1</v>
      </c>
      <c r="Z5" s="341">
        <v>2</v>
      </c>
      <c r="AA5" s="341">
        <v>3</v>
      </c>
      <c r="AB5" s="341">
        <v>4</v>
      </c>
      <c r="AC5" s="341">
        <v>5</v>
      </c>
      <c r="AD5" s="341">
        <v>6</v>
      </c>
      <c r="AE5" s="341">
        <v>7</v>
      </c>
      <c r="AF5" s="415">
        <v>8</v>
      </c>
      <c r="AG5" s="442">
        <v>9</v>
      </c>
      <c r="AL5" s="592"/>
      <c r="AM5" s="595"/>
      <c r="AN5" s="343" t="s">
        <v>447</v>
      </c>
      <c r="AO5" s="344" t="s">
        <v>448</v>
      </c>
      <c r="AP5" s="345" t="s">
        <v>288</v>
      </c>
      <c r="AQ5" s="346" t="s">
        <v>301</v>
      </c>
      <c r="AR5" s="345" t="s">
        <v>302</v>
      </c>
      <c r="AS5" s="346" t="s">
        <v>289</v>
      </c>
      <c r="AT5" s="345" t="s">
        <v>303</v>
      </c>
      <c r="AU5" s="346" t="s">
        <v>428</v>
      </c>
      <c r="AV5" s="345" t="s">
        <v>304</v>
      </c>
      <c r="AW5" s="347" t="s">
        <v>449</v>
      </c>
      <c r="AX5" s="441" t="s">
        <v>515</v>
      </c>
      <c r="AY5" s="346"/>
      <c r="AZ5" s="346"/>
      <c r="BA5" s="346"/>
      <c r="BB5" s="348"/>
      <c r="BC5" s="343" t="s">
        <v>450</v>
      </c>
      <c r="BD5" s="344" t="s">
        <v>451</v>
      </c>
      <c r="BE5" s="345" t="s">
        <v>288</v>
      </c>
      <c r="BF5" s="346" t="s">
        <v>301</v>
      </c>
      <c r="BG5" s="345" t="s">
        <v>302</v>
      </c>
      <c r="BH5" s="346" t="s">
        <v>289</v>
      </c>
      <c r="BI5" s="345" t="s">
        <v>303</v>
      </c>
      <c r="BJ5" s="346" t="s">
        <v>428</v>
      </c>
      <c r="BK5" s="345" t="s">
        <v>304</v>
      </c>
      <c r="BL5" s="347" t="s">
        <v>449</v>
      </c>
      <c r="BM5" s="441" t="s">
        <v>515</v>
      </c>
      <c r="BN5" s="349"/>
      <c r="BO5" s="349"/>
      <c r="BP5" s="349"/>
      <c r="BQ5" s="350"/>
      <c r="BR5" s="351" t="s">
        <v>450</v>
      </c>
      <c r="BS5" s="352" t="s">
        <v>451</v>
      </c>
      <c r="BT5" s="345" t="s">
        <v>288</v>
      </c>
      <c r="BU5" s="346" t="s">
        <v>301</v>
      </c>
      <c r="BV5" s="345" t="s">
        <v>302</v>
      </c>
      <c r="BW5" s="346" t="s">
        <v>289</v>
      </c>
      <c r="BX5" s="345" t="s">
        <v>303</v>
      </c>
      <c r="BY5" s="346" t="s">
        <v>428</v>
      </c>
      <c r="BZ5" s="345" t="s">
        <v>304</v>
      </c>
      <c r="CA5" s="347" t="s">
        <v>449</v>
      </c>
      <c r="CB5" s="441" t="s">
        <v>515</v>
      </c>
      <c r="CC5" s="349"/>
      <c r="CD5" s="349"/>
      <c r="CE5" s="349"/>
      <c r="CF5" s="350"/>
    </row>
    <row r="6" spans="1:84" ht="14.25" thickBot="1">
      <c r="C6" s="8"/>
      <c r="D6" s="224" t="s">
        <v>286</v>
      </c>
      <c r="E6" s="46" t="str">
        <f>IF(G6="","",VLOOKUP(G6,S3:T254,2,FALSE))</f>
        <v/>
      </c>
      <c r="F6" s="39" t="str">
        <f>IF(G6="","※","")</f>
        <v>※</v>
      </c>
      <c r="G6" s="66"/>
      <c r="K6" s="14"/>
      <c r="L6" s="14"/>
      <c r="M6" s="340"/>
      <c r="N6" s="419" t="s">
        <v>289</v>
      </c>
      <c r="O6" s="420" t="s">
        <v>120</v>
      </c>
      <c r="P6" s="421">
        <v>4</v>
      </c>
      <c r="Q6" s="421">
        <v>4</v>
      </c>
      <c r="R6" s="422" t="s">
        <v>434</v>
      </c>
      <c r="S6" s="225" t="s">
        <v>78</v>
      </c>
      <c r="T6" s="226">
        <v>104</v>
      </c>
      <c r="W6" s="237"/>
      <c r="X6" s="237"/>
      <c r="Y6" s="237"/>
      <c r="Z6" s="237"/>
      <c r="AA6" s="237"/>
      <c r="AB6" s="237"/>
      <c r="AC6" s="237"/>
      <c r="AD6" s="237"/>
      <c r="AE6" s="237"/>
      <c r="AG6" s="237"/>
      <c r="AL6" s="593"/>
      <c r="AM6" s="596"/>
      <c r="AN6" s="353"/>
      <c r="AO6" s="354"/>
      <c r="AP6" s="355">
        <v>1</v>
      </c>
      <c r="AQ6" s="356">
        <v>2</v>
      </c>
      <c r="AR6" s="355">
        <v>3</v>
      </c>
      <c r="AS6" s="356">
        <v>4</v>
      </c>
      <c r="AT6" s="355">
        <v>5</v>
      </c>
      <c r="AU6" s="356">
        <v>6</v>
      </c>
      <c r="AV6" s="355">
        <v>7</v>
      </c>
      <c r="AW6" s="356">
        <v>8</v>
      </c>
      <c r="AX6" s="443">
        <v>9</v>
      </c>
      <c r="AY6" s="356"/>
      <c r="AZ6" s="356"/>
      <c r="BA6" s="356"/>
      <c r="BB6" s="357"/>
      <c r="BC6" s="353"/>
      <c r="BD6" s="354"/>
      <c r="BE6" s="355">
        <v>1</v>
      </c>
      <c r="BF6" s="356">
        <v>2</v>
      </c>
      <c r="BG6" s="355">
        <v>3</v>
      </c>
      <c r="BH6" s="356">
        <v>4</v>
      </c>
      <c r="BI6" s="355">
        <v>5</v>
      </c>
      <c r="BJ6" s="356">
        <v>6</v>
      </c>
      <c r="BK6" s="355">
        <v>7</v>
      </c>
      <c r="BL6" s="356">
        <v>8</v>
      </c>
      <c r="BM6" s="443">
        <v>9</v>
      </c>
      <c r="BN6" s="356"/>
      <c r="BO6" s="356"/>
      <c r="BP6" s="356"/>
      <c r="BQ6" s="357"/>
      <c r="BR6" s="358"/>
      <c r="BS6" s="359"/>
      <c r="BT6" s="355">
        <v>1</v>
      </c>
      <c r="BU6" s="356">
        <v>2</v>
      </c>
      <c r="BV6" s="355">
        <v>3</v>
      </c>
      <c r="BW6" s="356">
        <v>4</v>
      </c>
      <c r="BX6" s="355">
        <v>5</v>
      </c>
      <c r="BY6" s="356">
        <v>6</v>
      </c>
      <c r="BZ6" s="355">
        <v>7</v>
      </c>
      <c r="CA6" s="356">
        <v>8</v>
      </c>
      <c r="CB6" s="443">
        <v>9</v>
      </c>
      <c r="CC6" s="356"/>
      <c r="CD6" s="356"/>
      <c r="CE6" s="356"/>
      <c r="CF6" s="357"/>
    </row>
    <row r="7" spans="1:84">
      <c r="C7" s="33"/>
      <c r="D7" s="35" t="s">
        <v>8</v>
      </c>
      <c r="E7" s="47"/>
      <c r="F7" s="43" t="str">
        <f>IF(G7="","※","")</f>
        <v>※</v>
      </c>
      <c r="G7" s="526"/>
      <c r="K7" s="14"/>
      <c r="M7" s="327" t="s">
        <v>409</v>
      </c>
      <c r="N7" s="419"/>
      <c r="O7" s="423" t="s">
        <v>410</v>
      </c>
      <c r="P7" s="424">
        <v>5</v>
      </c>
      <c r="Q7" s="424">
        <v>5</v>
      </c>
      <c r="R7" s="425" t="s">
        <v>435</v>
      </c>
      <c r="S7" s="225" t="s">
        <v>79</v>
      </c>
      <c r="T7" s="226">
        <v>105</v>
      </c>
      <c r="W7" s="6" t="s">
        <v>285</v>
      </c>
      <c r="X7" s="4"/>
      <c r="Y7" s="209" t="s">
        <v>405</v>
      </c>
      <c r="Z7" s="209" t="s">
        <v>396</v>
      </c>
      <c r="AA7" s="209" t="s">
        <v>397</v>
      </c>
      <c r="AB7" s="209" t="s">
        <v>398</v>
      </c>
      <c r="AC7" s="326" t="s">
        <v>406</v>
      </c>
      <c r="AD7" s="209" t="s">
        <v>407</v>
      </c>
      <c r="AE7" s="209" t="s">
        <v>408</v>
      </c>
      <c r="AF7" s="209" t="s">
        <v>437</v>
      </c>
      <c r="AG7" s="452" t="s">
        <v>546</v>
      </c>
      <c r="AL7" s="360" t="s">
        <v>452</v>
      </c>
      <c r="AM7" s="361" t="s">
        <v>512</v>
      </c>
      <c r="AN7" s="362">
        <v>1</v>
      </c>
      <c r="AO7" s="363">
        <v>1</v>
      </c>
      <c r="AP7" s="364" t="s">
        <v>453</v>
      </c>
      <c r="AQ7" s="365" t="s">
        <v>453</v>
      </c>
      <c r="AR7" s="364" t="s">
        <v>453</v>
      </c>
      <c r="AS7" s="365" t="s">
        <v>453</v>
      </c>
      <c r="AT7" s="364" t="s">
        <v>453</v>
      </c>
      <c r="AU7" s="365" t="s">
        <v>514</v>
      </c>
      <c r="AV7" s="364" t="s">
        <v>453</v>
      </c>
      <c r="AW7" s="366" t="s">
        <v>455</v>
      </c>
      <c r="AX7" s="365" t="s">
        <v>513</v>
      </c>
      <c r="AY7" s="366"/>
      <c r="AZ7" s="366"/>
      <c r="BA7" s="366"/>
      <c r="BB7" s="367"/>
      <c r="BC7" s="362"/>
      <c r="BD7" s="363"/>
      <c r="BE7" s="364"/>
      <c r="BF7" s="365"/>
      <c r="BG7" s="364"/>
      <c r="BH7" s="365"/>
      <c r="BI7" s="364"/>
      <c r="BJ7" s="365"/>
      <c r="BK7" s="364"/>
      <c r="BL7" s="366"/>
      <c r="BM7" s="365"/>
      <c r="BN7" s="366"/>
      <c r="BO7" s="365"/>
      <c r="BP7" s="365"/>
      <c r="BQ7" s="368"/>
      <c r="BR7" s="362"/>
      <c r="BS7" s="363"/>
      <c r="BT7" s="364"/>
      <c r="BU7" s="365"/>
      <c r="BV7" s="364"/>
      <c r="BW7" s="365"/>
      <c r="BX7" s="364"/>
      <c r="BY7" s="365"/>
      <c r="BZ7" s="364"/>
      <c r="CA7" s="366"/>
      <c r="CB7" s="365"/>
      <c r="CC7" s="366"/>
      <c r="CD7" s="365"/>
      <c r="CE7" s="365"/>
      <c r="CF7" s="368"/>
    </row>
    <row r="8" spans="1:84">
      <c r="C8" s="34"/>
      <c r="D8" s="36" t="s">
        <v>9</v>
      </c>
      <c r="E8" s="48"/>
      <c r="F8" s="44" t="str">
        <f>IF(G8="","※","")</f>
        <v>※</v>
      </c>
      <c r="G8" s="527"/>
      <c r="K8" s="14"/>
      <c r="M8" s="242"/>
      <c r="N8" s="419" t="s">
        <v>303</v>
      </c>
      <c r="O8" s="420" t="s">
        <v>399</v>
      </c>
      <c r="P8" s="420">
        <v>6</v>
      </c>
      <c r="Q8" s="420">
        <v>6</v>
      </c>
      <c r="R8" s="422" t="s">
        <v>436</v>
      </c>
      <c r="S8" s="225" t="s">
        <v>80</v>
      </c>
      <c r="T8" s="226">
        <v>106</v>
      </c>
      <c r="AL8" s="369" t="s">
        <v>452</v>
      </c>
      <c r="AM8" s="370" t="s">
        <v>538</v>
      </c>
      <c r="AN8" s="371">
        <v>2</v>
      </c>
      <c r="AO8" s="451">
        <v>2</v>
      </c>
      <c r="AP8" s="373" t="s">
        <v>454</v>
      </c>
      <c r="AQ8" s="374" t="s">
        <v>454</v>
      </c>
      <c r="AR8" s="373" t="s">
        <v>454</v>
      </c>
      <c r="AS8" s="374" t="s">
        <v>454</v>
      </c>
      <c r="AT8" s="373" t="s">
        <v>454</v>
      </c>
      <c r="AU8" s="374" t="s">
        <v>454</v>
      </c>
      <c r="AV8" s="373" t="s">
        <v>454</v>
      </c>
      <c r="AW8" s="374" t="s">
        <v>456</v>
      </c>
      <c r="AX8" s="374" t="s">
        <v>453</v>
      </c>
      <c r="AY8" s="375"/>
      <c r="AZ8" s="375"/>
      <c r="BA8" s="375"/>
      <c r="BB8" s="376"/>
      <c r="BC8" s="371"/>
      <c r="BD8" s="372"/>
      <c r="BE8" s="373"/>
      <c r="BF8" s="374"/>
      <c r="BG8" s="373"/>
      <c r="BH8" s="374"/>
      <c r="BI8" s="373"/>
      <c r="BJ8" s="374"/>
      <c r="BK8" s="373"/>
      <c r="BL8" s="375"/>
      <c r="BM8" s="374"/>
      <c r="BN8" s="375"/>
      <c r="BO8" s="374"/>
      <c r="BP8" s="374"/>
      <c r="BQ8" s="377"/>
      <c r="BR8" s="371"/>
      <c r="BS8" s="372"/>
      <c r="BT8" s="373"/>
      <c r="BU8" s="374"/>
      <c r="BV8" s="373"/>
      <c r="BW8" s="374"/>
      <c r="BX8" s="373"/>
      <c r="BY8" s="374"/>
      <c r="BZ8" s="373"/>
      <c r="CA8" s="375"/>
      <c r="CB8" s="374"/>
      <c r="CC8" s="375"/>
      <c r="CD8" s="374"/>
      <c r="CE8" s="374"/>
      <c r="CF8" s="377"/>
    </row>
    <row r="9" spans="1:84">
      <c r="C9" s="583" t="s">
        <v>550</v>
      </c>
      <c r="D9" s="584"/>
      <c r="E9" s="585"/>
      <c r="F9" s="39" t="str">
        <f>IF(G9="","※","")</f>
        <v>※</v>
      </c>
      <c r="G9" s="113"/>
      <c r="H9" s="20" t="s">
        <v>549</v>
      </c>
      <c r="M9" s="242"/>
      <c r="N9" s="426" t="s">
        <v>303</v>
      </c>
      <c r="O9" s="420" t="s">
        <v>400</v>
      </c>
      <c r="P9" s="420">
        <v>9</v>
      </c>
      <c r="Q9" s="420">
        <v>7</v>
      </c>
      <c r="R9" s="422" t="s">
        <v>436</v>
      </c>
      <c r="S9" s="225" t="s">
        <v>81</v>
      </c>
      <c r="T9" s="226">
        <v>107</v>
      </c>
      <c r="AL9" s="378" t="s">
        <v>510</v>
      </c>
      <c r="AM9" s="379" t="s">
        <v>337</v>
      </c>
      <c r="AN9" s="380"/>
      <c r="AO9" s="381"/>
      <c r="AP9" s="382"/>
      <c r="AQ9" s="382"/>
      <c r="AR9" s="382"/>
      <c r="AS9" s="382"/>
      <c r="AT9" s="382"/>
      <c r="AU9" s="382"/>
      <c r="AV9" s="382"/>
      <c r="AW9" s="382"/>
      <c r="AX9" s="382"/>
      <c r="AY9" s="382"/>
      <c r="AZ9" s="382"/>
      <c r="BA9" s="382"/>
      <c r="BB9" s="383"/>
      <c r="BC9" s="384" t="s">
        <v>458</v>
      </c>
      <c r="BD9" s="381" t="s">
        <v>459</v>
      </c>
      <c r="BE9" s="382">
        <v>19</v>
      </c>
      <c r="BF9" s="382">
        <v>19</v>
      </c>
      <c r="BG9" s="382">
        <v>19</v>
      </c>
      <c r="BH9" s="382">
        <v>19</v>
      </c>
      <c r="BI9" s="382">
        <v>19</v>
      </c>
      <c r="BJ9" s="382">
        <v>35</v>
      </c>
      <c r="BK9" s="382">
        <v>19</v>
      </c>
      <c r="BL9" s="382">
        <v>19</v>
      </c>
      <c r="BM9" s="382">
        <v>35</v>
      </c>
      <c r="BN9" s="382"/>
      <c r="BO9" s="382"/>
      <c r="BP9" s="382"/>
      <c r="BQ9" s="385"/>
      <c r="BR9" s="384" t="s">
        <v>458</v>
      </c>
      <c r="BS9" s="381" t="s">
        <v>459</v>
      </c>
      <c r="BT9" s="382" t="s">
        <v>457</v>
      </c>
      <c r="BU9" s="382" t="s">
        <v>457</v>
      </c>
      <c r="BV9" s="382" t="s">
        <v>457</v>
      </c>
      <c r="BW9" s="382" t="s">
        <v>457</v>
      </c>
      <c r="BX9" s="382" t="s">
        <v>457</v>
      </c>
      <c r="BY9" s="388"/>
      <c r="BZ9" s="382" t="s">
        <v>457</v>
      </c>
      <c r="CA9" s="382" t="s">
        <v>457</v>
      </c>
      <c r="CB9" s="388"/>
      <c r="CC9" s="386"/>
      <c r="CD9" s="386"/>
      <c r="CE9" s="386"/>
      <c r="CF9" s="387"/>
    </row>
    <row r="10" spans="1:84" ht="13.5" customHeight="1">
      <c r="C10" s="27"/>
      <c r="D10" s="67"/>
      <c r="M10" s="242"/>
      <c r="N10" s="426" t="s">
        <v>428</v>
      </c>
      <c r="O10" s="427" t="s">
        <v>401</v>
      </c>
      <c r="P10" s="419">
        <v>7</v>
      </c>
      <c r="Q10" s="419">
        <v>8</v>
      </c>
      <c r="R10" s="422" t="s">
        <v>402</v>
      </c>
      <c r="S10" s="225" t="s">
        <v>82</v>
      </c>
      <c r="T10" s="226">
        <v>108</v>
      </c>
      <c r="AL10" s="389" t="s">
        <v>510</v>
      </c>
      <c r="AM10" s="390" t="s">
        <v>465</v>
      </c>
      <c r="AN10" s="391">
        <v>18</v>
      </c>
      <c r="AO10" s="392">
        <v>19</v>
      </c>
      <c r="AP10" s="393" t="s">
        <v>461</v>
      </c>
      <c r="AQ10" s="393" t="s">
        <v>461</v>
      </c>
      <c r="AR10" s="393" t="s">
        <v>461</v>
      </c>
      <c r="AS10" s="393" t="s">
        <v>461</v>
      </c>
      <c r="AT10" s="393" t="s">
        <v>461</v>
      </c>
      <c r="AU10" s="393" t="s">
        <v>462</v>
      </c>
      <c r="AV10" s="393" t="s">
        <v>461</v>
      </c>
      <c r="AW10" s="393" t="s">
        <v>461</v>
      </c>
      <c r="AX10" s="393" t="s">
        <v>462</v>
      </c>
      <c r="AY10" s="393"/>
      <c r="AZ10" s="393"/>
      <c r="BA10" s="393"/>
      <c r="BB10" s="394"/>
      <c r="BC10" s="395" t="s">
        <v>463</v>
      </c>
      <c r="BD10" s="392" t="s">
        <v>464</v>
      </c>
      <c r="BE10" s="393">
        <v>2</v>
      </c>
      <c r="BF10" s="393">
        <v>2</v>
      </c>
      <c r="BG10" s="393">
        <v>2</v>
      </c>
      <c r="BH10" s="393">
        <v>2</v>
      </c>
      <c r="BI10" s="393">
        <v>2</v>
      </c>
      <c r="BJ10" s="393">
        <v>19</v>
      </c>
      <c r="BK10" s="393">
        <v>2</v>
      </c>
      <c r="BL10" s="393">
        <v>2</v>
      </c>
      <c r="BM10" s="393">
        <v>19</v>
      </c>
      <c r="BN10" s="393"/>
      <c r="BO10" s="393"/>
      <c r="BP10" s="393"/>
      <c r="BQ10" s="396"/>
      <c r="BR10" s="395"/>
      <c r="BS10" s="392"/>
      <c r="BT10" s="397"/>
      <c r="BU10" s="397"/>
      <c r="BV10" s="397"/>
      <c r="BW10" s="397"/>
      <c r="BX10" s="397"/>
      <c r="BY10" s="397"/>
      <c r="BZ10" s="397"/>
      <c r="CA10" s="397"/>
      <c r="CB10" s="397"/>
      <c r="CC10" s="397"/>
      <c r="CD10" s="397"/>
      <c r="CE10" s="397"/>
      <c r="CF10" s="398"/>
    </row>
    <row r="11" spans="1:84">
      <c r="M11" s="242"/>
      <c r="N11" s="426" t="s">
        <v>304</v>
      </c>
      <c r="O11" s="427" t="s">
        <v>403</v>
      </c>
      <c r="P11" s="419">
        <v>8</v>
      </c>
      <c r="Q11" s="419">
        <v>9</v>
      </c>
      <c r="R11" s="422" t="s">
        <v>404</v>
      </c>
      <c r="S11" s="225" t="s">
        <v>83</v>
      </c>
      <c r="T11" s="226">
        <v>109</v>
      </c>
      <c r="AL11" s="389" t="s">
        <v>510</v>
      </c>
      <c r="AM11" s="390" t="s">
        <v>466</v>
      </c>
      <c r="AN11" s="391">
        <v>32</v>
      </c>
      <c r="AO11" s="392">
        <v>32</v>
      </c>
      <c r="AP11" s="393" t="s">
        <v>467</v>
      </c>
      <c r="AQ11" s="393" t="s">
        <v>467</v>
      </c>
      <c r="AR11" s="393" t="s">
        <v>467</v>
      </c>
      <c r="AS11" s="393" t="s">
        <v>468</v>
      </c>
      <c r="AT11" s="393" t="s">
        <v>467</v>
      </c>
      <c r="AU11" s="393" t="s">
        <v>467</v>
      </c>
      <c r="AV11" s="393" t="s">
        <v>467</v>
      </c>
      <c r="AW11" s="393" t="s">
        <v>467</v>
      </c>
      <c r="AX11" s="393" t="s">
        <v>467</v>
      </c>
      <c r="AY11" s="393"/>
      <c r="AZ11" s="393"/>
      <c r="BA11" s="393"/>
      <c r="BB11" s="394"/>
      <c r="BC11" s="384" t="s">
        <v>469</v>
      </c>
      <c r="BD11" s="381" t="s">
        <v>470</v>
      </c>
      <c r="BE11" s="382">
        <v>19</v>
      </c>
      <c r="BF11" s="382">
        <v>19</v>
      </c>
      <c r="BG11" s="382">
        <v>19</v>
      </c>
      <c r="BH11" s="382">
        <v>2</v>
      </c>
      <c r="BI11" s="382">
        <v>19</v>
      </c>
      <c r="BJ11" s="382">
        <v>19</v>
      </c>
      <c r="BK11" s="382">
        <v>19</v>
      </c>
      <c r="BL11" s="382">
        <v>19</v>
      </c>
      <c r="BM11" s="382">
        <v>19</v>
      </c>
      <c r="BN11" s="382"/>
      <c r="BO11" s="382"/>
      <c r="BP11" s="382"/>
      <c r="BQ11" s="385"/>
      <c r="BR11" s="395"/>
      <c r="BS11" s="392"/>
      <c r="BT11" s="397"/>
      <c r="BU11" s="397"/>
      <c r="BV11" s="397"/>
      <c r="BW11" s="397"/>
      <c r="BX11" s="397"/>
      <c r="BY11" s="397"/>
      <c r="BZ11" s="397"/>
      <c r="CA11" s="397"/>
      <c r="CB11" s="397"/>
      <c r="CC11" s="397"/>
      <c r="CD11" s="397"/>
      <c r="CE11" s="397"/>
      <c r="CF11" s="398"/>
    </row>
    <row r="12" spans="1:84">
      <c r="M12" s="242"/>
      <c r="N12" s="426" t="s">
        <v>429</v>
      </c>
      <c r="O12" s="438" t="s">
        <v>117</v>
      </c>
      <c r="P12" s="419">
        <v>1</v>
      </c>
      <c r="Q12" s="419">
        <v>10</v>
      </c>
      <c r="R12" s="439" t="s">
        <v>430</v>
      </c>
      <c r="S12" s="225" t="s">
        <v>84</v>
      </c>
      <c r="T12" s="226">
        <v>110</v>
      </c>
      <c r="AL12" s="389" t="s">
        <v>510</v>
      </c>
      <c r="AM12" s="379" t="s">
        <v>471</v>
      </c>
      <c r="AN12" s="391"/>
      <c r="AO12" s="392"/>
      <c r="AP12" s="393"/>
      <c r="AQ12" s="393"/>
      <c r="AR12" s="393"/>
      <c r="AS12" s="393"/>
      <c r="AT12" s="393"/>
      <c r="AU12" s="393"/>
      <c r="AV12" s="393"/>
      <c r="AW12" s="393"/>
      <c r="AX12" s="393"/>
      <c r="AY12" s="393"/>
      <c r="AZ12" s="393"/>
      <c r="BA12" s="393"/>
      <c r="BB12" s="394"/>
      <c r="BC12" s="395"/>
      <c r="BD12" s="392"/>
      <c r="BE12" s="393"/>
      <c r="BF12" s="393"/>
      <c r="BG12" s="393"/>
      <c r="BH12" s="393"/>
      <c r="BI12" s="393"/>
      <c r="BJ12" s="393"/>
      <c r="BK12" s="393"/>
      <c r="BL12" s="393"/>
      <c r="BM12" s="393"/>
      <c r="BN12" s="393"/>
      <c r="BO12" s="393"/>
      <c r="BP12" s="393"/>
      <c r="BQ12" s="396"/>
      <c r="BR12" s="395" t="s">
        <v>479</v>
      </c>
      <c r="BS12" s="392" t="s">
        <v>479</v>
      </c>
      <c r="BT12" s="382">
        <v>8</v>
      </c>
      <c r="BU12" s="382">
        <v>8</v>
      </c>
      <c r="BV12" s="382">
        <v>8</v>
      </c>
      <c r="BW12" s="399">
        <v>7</v>
      </c>
      <c r="BX12" s="382">
        <v>8</v>
      </c>
      <c r="BY12" s="382">
        <v>8</v>
      </c>
      <c r="BZ12" s="382">
        <v>8</v>
      </c>
      <c r="CA12" s="382">
        <v>8</v>
      </c>
      <c r="CB12" s="382">
        <v>8</v>
      </c>
      <c r="CC12" s="397"/>
      <c r="CD12" s="397"/>
      <c r="CE12" s="397"/>
      <c r="CF12" s="398"/>
    </row>
    <row r="13" spans="1:84" ht="13.5" customHeight="1">
      <c r="E13" s="52"/>
      <c r="F13" s="53"/>
      <c r="G13" s="17"/>
      <c r="J13" s="11" t="s">
        <v>7</v>
      </c>
      <c r="N13" s="435" t="s">
        <v>515</v>
      </c>
      <c r="O13" s="436" t="s">
        <v>543</v>
      </c>
      <c r="P13" s="437">
        <v>7</v>
      </c>
      <c r="Q13" s="437">
        <v>11</v>
      </c>
      <c r="R13" s="440" t="s">
        <v>544</v>
      </c>
      <c r="S13" s="230" t="s">
        <v>74</v>
      </c>
      <c r="T13" s="231">
        <v>999</v>
      </c>
      <c r="AL13" s="389" t="s">
        <v>510</v>
      </c>
      <c r="AM13" s="390" t="s">
        <v>473</v>
      </c>
      <c r="AN13" s="391"/>
      <c r="AO13" s="392"/>
      <c r="AP13" s="393"/>
      <c r="AQ13" s="393"/>
      <c r="AR13" s="393"/>
      <c r="AS13" s="393"/>
      <c r="AT13" s="393"/>
      <c r="AU13" s="393"/>
      <c r="AV13" s="393"/>
      <c r="AW13" s="393"/>
      <c r="AX13" s="393"/>
      <c r="AY13" s="393"/>
      <c r="AZ13" s="393"/>
      <c r="BA13" s="393"/>
      <c r="BB13" s="394"/>
      <c r="BC13" s="395"/>
      <c r="BD13" s="392"/>
      <c r="BE13" s="393"/>
      <c r="BF13" s="393"/>
      <c r="BG13" s="393"/>
      <c r="BH13" s="393"/>
      <c r="BI13" s="393"/>
      <c r="BJ13" s="393"/>
      <c r="BK13" s="393"/>
      <c r="BL13" s="393"/>
      <c r="BM13" s="393"/>
      <c r="BN13" s="393"/>
      <c r="BO13" s="393"/>
      <c r="BP13" s="393"/>
      <c r="BQ13" s="396"/>
      <c r="BR13" s="395" t="s">
        <v>481</v>
      </c>
      <c r="BS13" s="392" t="s">
        <v>480</v>
      </c>
      <c r="BT13" s="393">
        <v>9</v>
      </c>
      <c r="BU13" s="393">
        <v>9</v>
      </c>
      <c r="BV13" s="393">
        <v>9</v>
      </c>
      <c r="BW13" s="399">
        <v>8</v>
      </c>
      <c r="BX13" s="393">
        <v>9</v>
      </c>
      <c r="BY13" s="393">
        <v>9</v>
      </c>
      <c r="BZ13" s="393">
        <v>9</v>
      </c>
      <c r="CA13" s="393">
        <v>9</v>
      </c>
      <c r="CB13" s="393">
        <v>9</v>
      </c>
      <c r="CC13" s="397"/>
      <c r="CD13" s="397"/>
      <c r="CE13" s="397"/>
      <c r="CF13" s="398"/>
    </row>
    <row r="14" spans="1:84">
      <c r="D14" s="31"/>
      <c r="E14" s="56"/>
      <c r="F14" s="57"/>
      <c r="G14" s="32"/>
      <c r="J14" s="429">
        <f>IF(G5="","",VLOOKUP(W2,N2:Q13,4,FALSE))</f>
        <v>3</v>
      </c>
      <c r="N14" s="12"/>
      <c r="O14" s="243"/>
      <c r="P14" s="26"/>
      <c r="Q14" s="26"/>
      <c r="S14" s="227"/>
      <c r="T14" s="227"/>
      <c r="U14" s="64" t="s">
        <v>411</v>
      </c>
      <c r="AL14" s="389" t="s">
        <v>510</v>
      </c>
      <c r="AM14" s="390" t="s">
        <v>475</v>
      </c>
      <c r="AN14" s="391"/>
      <c r="AO14" s="392"/>
      <c r="AP14" s="393"/>
      <c r="AQ14" s="393"/>
      <c r="AR14" s="393"/>
      <c r="AS14" s="393"/>
      <c r="AT14" s="393"/>
      <c r="AU14" s="393"/>
      <c r="AV14" s="393"/>
      <c r="AW14" s="393"/>
      <c r="AX14" s="393"/>
      <c r="AY14" s="393"/>
      <c r="AZ14" s="393"/>
      <c r="BA14" s="393"/>
      <c r="BB14" s="394"/>
      <c r="BC14" s="395"/>
      <c r="BD14" s="392"/>
      <c r="BE14" s="393"/>
      <c r="BF14" s="393"/>
      <c r="BG14" s="393"/>
      <c r="BH14" s="393"/>
      <c r="BI14" s="393"/>
      <c r="BJ14" s="393"/>
      <c r="BK14" s="393"/>
      <c r="BL14" s="393"/>
      <c r="BM14" s="393"/>
      <c r="BN14" s="393"/>
      <c r="BO14" s="393"/>
      <c r="BP14" s="393"/>
      <c r="BQ14" s="396"/>
      <c r="BR14" s="395" t="s">
        <v>482</v>
      </c>
      <c r="BS14" s="392" t="s">
        <v>482</v>
      </c>
      <c r="BT14" s="393">
        <v>10</v>
      </c>
      <c r="BU14" s="393">
        <v>10</v>
      </c>
      <c r="BV14" s="393">
        <v>10</v>
      </c>
      <c r="BW14" s="399">
        <v>9</v>
      </c>
      <c r="BX14" s="393">
        <v>10</v>
      </c>
      <c r="BY14" s="393">
        <v>10</v>
      </c>
      <c r="BZ14" s="393">
        <v>10</v>
      </c>
      <c r="CA14" s="393">
        <v>10</v>
      </c>
      <c r="CB14" s="393">
        <v>10</v>
      </c>
      <c r="CC14" s="397"/>
      <c r="CD14" s="397"/>
      <c r="CE14" s="397"/>
      <c r="CF14" s="398"/>
    </row>
    <row r="15" spans="1:84" ht="13.5" customHeight="1">
      <c r="D15" s="60"/>
      <c r="E15" s="60"/>
      <c r="F15" s="61"/>
      <c r="G15" s="58"/>
      <c r="J15" s="55" t="s">
        <v>116</v>
      </c>
      <c r="K15" s="26"/>
      <c r="L15" s="26"/>
      <c r="M15" s="26"/>
      <c r="N15" s="29"/>
      <c r="O15" s="243"/>
      <c r="S15" s="230" t="s">
        <v>15</v>
      </c>
      <c r="T15" s="231">
        <v>1</v>
      </c>
      <c r="AL15" s="389" t="s">
        <v>510</v>
      </c>
      <c r="AM15" s="390" t="s">
        <v>477</v>
      </c>
      <c r="AN15" s="391"/>
      <c r="AO15" s="392"/>
      <c r="AP15" s="393"/>
      <c r="AQ15" s="393"/>
      <c r="AR15" s="393"/>
      <c r="AS15" s="393"/>
      <c r="AT15" s="393"/>
      <c r="AU15" s="393"/>
      <c r="AV15" s="393"/>
      <c r="AW15" s="393"/>
      <c r="AX15" s="393"/>
      <c r="AY15" s="393"/>
      <c r="AZ15" s="393"/>
      <c r="BA15" s="393"/>
      <c r="BB15" s="394"/>
      <c r="BC15" s="395"/>
      <c r="BD15" s="392"/>
      <c r="BE15" s="393"/>
      <c r="BF15" s="393"/>
      <c r="BG15" s="393"/>
      <c r="BH15" s="393"/>
      <c r="BI15" s="393"/>
      <c r="BJ15" s="393"/>
      <c r="BK15" s="393"/>
      <c r="BL15" s="393"/>
      <c r="BM15" s="393"/>
      <c r="BN15" s="393"/>
      <c r="BO15" s="393"/>
      <c r="BP15" s="393"/>
      <c r="BQ15" s="396"/>
      <c r="BR15" s="395" t="s">
        <v>472</v>
      </c>
      <c r="BS15" s="392" t="s">
        <v>472</v>
      </c>
      <c r="BT15" s="393">
        <v>11</v>
      </c>
      <c r="BU15" s="393">
        <v>11</v>
      </c>
      <c r="BV15" s="393">
        <v>11</v>
      </c>
      <c r="BW15" s="399">
        <v>10</v>
      </c>
      <c r="BX15" s="393">
        <v>11</v>
      </c>
      <c r="BY15" s="393">
        <v>11</v>
      </c>
      <c r="BZ15" s="393">
        <v>11</v>
      </c>
      <c r="CA15" s="393">
        <v>11</v>
      </c>
      <c r="CB15" s="393">
        <v>11</v>
      </c>
      <c r="CC15" s="397"/>
      <c r="CD15" s="397"/>
      <c r="CE15" s="397"/>
      <c r="CF15" s="398"/>
    </row>
    <row r="16" spans="1:84">
      <c r="D16" s="54"/>
      <c r="E16" s="59"/>
      <c r="F16" s="49"/>
      <c r="G16" s="49"/>
      <c r="J16" s="55" t="str">
        <f>E5&amp;TEXT(E6,"000")</f>
        <v>3</v>
      </c>
      <c r="N16" s="12"/>
      <c r="O16" s="243"/>
      <c r="S16" s="225" t="s">
        <v>16</v>
      </c>
      <c r="T16" s="226">
        <v>2</v>
      </c>
      <c r="AL16" s="389" t="s">
        <v>510</v>
      </c>
      <c r="AM16" s="390" t="s">
        <v>478</v>
      </c>
      <c r="AN16" s="391"/>
      <c r="AO16" s="392"/>
      <c r="AP16" s="393"/>
      <c r="AQ16" s="393"/>
      <c r="AR16" s="393"/>
      <c r="AS16" s="393"/>
      <c r="AT16" s="393"/>
      <c r="AU16" s="393"/>
      <c r="AV16" s="393"/>
      <c r="AW16" s="393"/>
      <c r="AX16" s="393"/>
      <c r="AY16" s="393"/>
      <c r="AZ16" s="393"/>
      <c r="BA16" s="393"/>
      <c r="BB16" s="394"/>
      <c r="BC16" s="395"/>
      <c r="BD16" s="392"/>
      <c r="BE16" s="393"/>
      <c r="BF16" s="393"/>
      <c r="BG16" s="393"/>
      <c r="BH16" s="393"/>
      <c r="BI16" s="393"/>
      <c r="BJ16" s="393"/>
      <c r="BK16" s="393"/>
      <c r="BL16" s="393"/>
      <c r="BM16" s="393"/>
      <c r="BN16" s="393"/>
      <c r="BO16" s="393"/>
      <c r="BP16" s="393"/>
      <c r="BQ16" s="396"/>
      <c r="BR16" s="395" t="s">
        <v>474</v>
      </c>
      <c r="BS16" s="392" t="s">
        <v>474</v>
      </c>
      <c r="BT16" s="393">
        <v>12</v>
      </c>
      <c r="BU16" s="393">
        <v>12</v>
      </c>
      <c r="BV16" s="393">
        <v>12</v>
      </c>
      <c r="BW16" s="399">
        <v>11</v>
      </c>
      <c r="BX16" s="393">
        <v>12</v>
      </c>
      <c r="BY16" s="393">
        <v>12</v>
      </c>
      <c r="BZ16" s="393">
        <v>12</v>
      </c>
      <c r="CA16" s="393">
        <v>12</v>
      </c>
      <c r="CB16" s="393">
        <v>12</v>
      </c>
      <c r="CC16" s="397"/>
      <c r="CD16" s="397"/>
      <c r="CE16" s="397"/>
      <c r="CF16" s="398"/>
    </row>
    <row r="17" spans="14:84">
      <c r="N17" s="12"/>
      <c r="O17" s="243"/>
      <c r="S17" s="225" t="s">
        <v>17</v>
      </c>
      <c r="T17" s="226">
        <v>3</v>
      </c>
      <c r="AL17" s="389" t="s">
        <v>510</v>
      </c>
      <c r="AM17" s="390" t="s">
        <v>518</v>
      </c>
      <c r="AN17" s="391"/>
      <c r="AO17" s="392"/>
      <c r="AP17" s="393"/>
      <c r="AQ17" s="393"/>
      <c r="AR17" s="393"/>
      <c r="AS17" s="393"/>
      <c r="AT17" s="393"/>
      <c r="AU17" s="393"/>
      <c r="AV17" s="393"/>
      <c r="AW17" s="393"/>
      <c r="AX17" s="393"/>
      <c r="AY17" s="393"/>
      <c r="AZ17" s="393"/>
      <c r="BA17" s="393"/>
      <c r="BB17" s="394"/>
      <c r="BC17" s="395"/>
      <c r="BD17" s="392"/>
      <c r="BE17" s="393"/>
      <c r="BF17" s="393"/>
      <c r="BG17" s="393"/>
      <c r="BH17" s="393"/>
      <c r="BI17" s="393"/>
      <c r="BJ17" s="393"/>
      <c r="BK17" s="393"/>
      <c r="BL17" s="393"/>
      <c r="BM17" s="393"/>
      <c r="BN17" s="393"/>
      <c r="BO17" s="393"/>
      <c r="BP17" s="393"/>
      <c r="BQ17" s="396"/>
      <c r="BR17" s="395" t="s">
        <v>476</v>
      </c>
      <c r="BS17" s="392" t="s">
        <v>476</v>
      </c>
      <c r="BT17" s="393">
        <v>13</v>
      </c>
      <c r="BU17" s="393">
        <v>13</v>
      </c>
      <c r="BV17" s="393">
        <v>13</v>
      </c>
      <c r="BW17" s="399">
        <v>12</v>
      </c>
      <c r="BX17" s="393">
        <v>13</v>
      </c>
      <c r="BY17" s="393">
        <v>13</v>
      </c>
      <c r="BZ17" s="393">
        <v>13</v>
      </c>
      <c r="CA17" s="393">
        <v>13</v>
      </c>
      <c r="CB17" s="393">
        <v>13</v>
      </c>
      <c r="CC17" s="397"/>
      <c r="CD17" s="397"/>
      <c r="CE17" s="397"/>
      <c r="CF17" s="398"/>
    </row>
    <row r="18" spans="14:84">
      <c r="N18" s="12"/>
      <c r="O18" s="243"/>
      <c r="S18" s="225" t="s">
        <v>18</v>
      </c>
      <c r="T18" s="226">
        <v>4</v>
      </c>
      <c r="AL18" s="389" t="s">
        <v>510</v>
      </c>
      <c r="AM18" s="390" t="s">
        <v>519</v>
      </c>
      <c r="AN18" s="391"/>
      <c r="AO18" s="392"/>
      <c r="AP18" s="393"/>
      <c r="AQ18" s="393"/>
      <c r="AR18" s="393"/>
      <c r="AS18" s="393"/>
      <c r="AT18" s="393"/>
      <c r="AU18" s="393"/>
      <c r="AV18" s="393"/>
      <c r="AW18" s="393"/>
      <c r="AX18" s="393"/>
      <c r="AY18" s="393"/>
      <c r="AZ18" s="393"/>
      <c r="BA18" s="393"/>
      <c r="BB18" s="394"/>
      <c r="BC18" s="395"/>
      <c r="BD18" s="392"/>
      <c r="BE18" s="393"/>
      <c r="BF18" s="393"/>
      <c r="BG18" s="393"/>
      <c r="BH18" s="393"/>
      <c r="BI18" s="393"/>
      <c r="BJ18" s="393"/>
      <c r="BK18" s="393"/>
      <c r="BL18" s="393"/>
      <c r="BM18" s="393"/>
      <c r="BN18" s="393"/>
      <c r="BO18" s="393"/>
      <c r="BP18" s="393"/>
      <c r="BQ18" s="396"/>
      <c r="BR18" s="444" t="s">
        <v>520</v>
      </c>
      <c r="BS18" s="445" t="s">
        <v>520</v>
      </c>
      <c r="BT18" s="393">
        <v>14</v>
      </c>
      <c r="BU18" s="393">
        <v>14</v>
      </c>
      <c r="BV18" s="393">
        <v>14</v>
      </c>
      <c r="BW18" s="399">
        <v>13</v>
      </c>
      <c r="BX18" s="393">
        <v>14</v>
      </c>
      <c r="BY18" s="393">
        <v>14</v>
      </c>
      <c r="BZ18" s="393">
        <v>14</v>
      </c>
      <c r="CA18" s="393">
        <v>14</v>
      </c>
      <c r="CB18" s="393">
        <v>14</v>
      </c>
      <c r="CC18" s="397"/>
      <c r="CD18" s="397"/>
      <c r="CE18" s="397"/>
      <c r="CF18" s="398"/>
    </row>
    <row r="19" spans="14:84">
      <c r="N19" s="12"/>
      <c r="O19" s="243"/>
      <c r="S19" s="225" t="s">
        <v>19</v>
      </c>
      <c r="T19" s="226">
        <v>5</v>
      </c>
      <c r="AL19" s="389" t="s">
        <v>510</v>
      </c>
      <c r="AM19" s="390" t="s">
        <v>485</v>
      </c>
      <c r="AN19" s="446">
        <v>66</v>
      </c>
      <c r="AO19" s="445">
        <v>66</v>
      </c>
      <c r="AP19" s="393" t="s">
        <v>483</v>
      </c>
      <c r="AQ19" s="393" t="s">
        <v>484</v>
      </c>
      <c r="AR19" s="393" t="s">
        <v>484</v>
      </c>
      <c r="AS19" s="393" t="s">
        <v>483</v>
      </c>
      <c r="AT19" s="393" t="s">
        <v>483</v>
      </c>
      <c r="AU19" s="393" t="s">
        <v>483</v>
      </c>
      <c r="AV19" s="393" t="s">
        <v>483</v>
      </c>
      <c r="AW19" s="393" t="s">
        <v>483</v>
      </c>
      <c r="AX19" s="393" t="s">
        <v>483</v>
      </c>
      <c r="AY19" s="393"/>
      <c r="AZ19" s="393"/>
      <c r="BA19" s="393"/>
      <c r="BB19" s="394"/>
      <c r="BC19" s="444" t="s">
        <v>522</v>
      </c>
      <c r="BD19" s="445" t="s">
        <v>521</v>
      </c>
      <c r="BE19" s="393">
        <v>2</v>
      </c>
      <c r="BF19" s="393">
        <v>19</v>
      </c>
      <c r="BG19" s="393">
        <v>19</v>
      </c>
      <c r="BH19" s="393">
        <v>2</v>
      </c>
      <c r="BI19" s="393">
        <v>2</v>
      </c>
      <c r="BJ19" s="393">
        <v>2</v>
      </c>
      <c r="BK19" s="393">
        <v>2</v>
      </c>
      <c r="BL19" s="393">
        <v>2</v>
      </c>
      <c r="BM19" s="393">
        <v>2</v>
      </c>
      <c r="BN19" s="393"/>
      <c r="BO19" s="393"/>
      <c r="BP19" s="393"/>
      <c r="BQ19" s="396"/>
      <c r="BR19" s="395"/>
      <c r="BS19" s="392"/>
      <c r="BT19" s="397"/>
      <c r="BU19" s="397"/>
      <c r="BV19" s="397"/>
      <c r="BW19" s="397"/>
      <c r="BX19" s="397"/>
      <c r="BY19" s="397"/>
      <c r="BZ19" s="397"/>
      <c r="CA19" s="397"/>
      <c r="CB19" s="397"/>
      <c r="CC19" s="397"/>
      <c r="CD19" s="397"/>
      <c r="CE19" s="397"/>
      <c r="CF19" s="398"/>
    </row>
    <row r="20" spans="14:84">
      <c r="O20" s="243"/>
      <c r="S20" s="225" t="s">
        <v>20</v>
      </c>
      <c r="T20" s="226">
        <v>6</v>
      </c>
      <c r="AL20" s="389" t="s">
        <v>510</v>
      </c>
      <c r="AM20" s="390" t="s">
        <v>488</v>
      </c>
      <c r="AN20" s="446">
        <v>75</v>
      </c>
      <c r="AO20" s="445">
        <v>75</v>
      </c>
      <c r="AP20" s="393" t="s">
        <v>486</v>
      </c>
      <c r="AQ20" s="393" t="s">
        <v>487</v>
      </c>
      <c r="AR20" s="393" t="s">
        <v>486</v>
      </c>
      <c r="AS20" s="393" t="s">
        <v>486</v>
      </c>
      <c r="AT20" s="393" t="s">
        <v>486</v>
      </c>
      <c r="AU20" s="393" t="s">
        <v>486</v>
      </c>
      <c r="AV20" s="393" t="s">
        <v>486</v>
      </c>
      <c r="AW20" s="393" t="s">
        <v>486</v>
      </c>
      <c r="AX20" s="393" t="s">
        <v>486</v>
      </c>
      <c r="AY20" s="393"/>
      <c r="AZ20" s="393"/>
      <c r="BA20" s="393"/>
      <c r="BB20" s="394"/>
      <c r="BC20" s="444" t="s">
        <v>523</v>
      </c>
      <c r="BD20" s="445" t="s">
        <v>524</v>
      </c>
      <c r="BE20" s="393">
        <v>2</v>
      </c>
      <c r="BF20" s="393">
        <v>19</v>
      </c>
      <c r="BG20" s="393">
        <v>2</v>
      </c>
      <c r="BH20" s="393">
        <v>2</v>
      </c>
      <c r="BI20" s="393">
        <v>2</v>
      </c>
      <c r="BJ20" s="393">
        <v>2</v>
      </c>
      <c r="BK20" s="393">
        <v>2</v>
      </c>
      <c r="BL20" s="393">
        <v>2</v>
      </c>
      <c r="BM20" s="393">
        <v>2</v>
      </c>
      <c r="BN20" s="393"/>
      <c r="BO20" s="393"/>
      <c r="BP20" s="393"/>
      <c r="BQ20" s="396"/>
      <c r="BR20" s="395"/>
      <c r="BS20" s="392"/>
      <c r="BT20" s="397"/>
      <c r="BU20" s="397"/>
      <c r="BV20" s="397"/>
      <c r="BW20" s="397"/>
      <c r="BX20" s="397"/>
      <c r="BY20" s="397"/>
      <c r="BZ20" s="397"/>
      <c r="CA20" s="397"/>
      <c r="CB20" s="397"/>
      <c r="CC20" s="397"/>
      <c r="CD20" s="397"/>
      <c r="CE20" s="397"/>
      <c r="CF20" s="398"/>
    </row>
    <row r="21" spans="14:84">
      <c r="O21" s="243"/>
      <c r="S21" s="225" t="s">
        <v>21</v>
      </c>
      <c r="T21" s="226">
        <v>7</v>
      </c>
      <c r="AL21" s="389" t="s">
        <v>510</v>
      </c>
      <c r="AM21" s="390" t="s">
        <v>491</v>
      </c>
      <c r="AN21" s="446">
        <v>94</v>
      </c>
      <c r="AO21" s="445">
        <v>94</v>
      </c>
      <c r="AP21" s="393" t="s">
        <v>489</v>
      </c>
      <c r="AQ21" s="393" t="s">
        <v>490</v>
      </c>
      <c r="AR21" s="393" t="s">
        <v>490</v>
      </c>
      <c r="AS21" s="393" t="s">
        <v>490</v>
      </c>
      <c r="AT21" s="393" t="s">
        <v>489</v>
      </c>
      <c r="AU21" s="393" t="s">
        <v>489</v>
      </c>
      <c r="AV21" s="393" t="s">
        <v>489</v>
      </c>
      <c r="AW21" s="393" t="s">
        <v>489</v>
      </c>
      <c r="AX21" s="393" t="s">
        <v>489</v>
      </c>
      <c r="AY21" s="393"/>
      <c r="AZ21" s="393"/>
      <c r="BA21" s="393"/>
      <c r="BB21" s="394"/>
      <c r="BC21" s="447" t="s">
        <v>525</v>
      </c>
      <c r="BD21" s="448" t="s">
        <v>526</v>
      </c>
      <c r="BE21" s="393">
        <v>2</v>
      </c>
      <c r="BF21" s="393">
        <v>19</v>
      </c>
      <c r="BG21" s="393">
        <v>19</v>
      </c>
      <c r="BH21" s="393">
        <v>19</v>
      </c>
      <c r="BI21" s="393">
        <v>2</v>
      </c>
      <c r="BJ21" s="393">
        <v>2</v>
      </c>
      <c r="BK21" s="393">
        <v>2</v>
      </c>
      <c r="BL21" s="393">
        <v>2</v>
      </c>
      <c r="BM21" s="393">
        <v>2</v>
      </c>
      <c r="BN21" s="393"/>
      <c r="BO21" s="393"/>
      <c r="BP21" s="393"/>
      <c r="BQ21" s="396"/>
      <c r="BR21" s="395"/>
      <c r="BS21" s="392"/>
      <c r="BT21" s="397"/>
      <c r="BU21" s="397"/>
      <c r="BV21" s="397"/>
      <c r="BW21" s="397"/>
      <c r="BX21" s="397"/>
      <c r="BY21" s="397"/>
      <c r="BZ21" s="397"/>
      <c r="CA21" s="397"/>
      <c r="CB21" s="397"/>
      <c r="CC21" s="397"/>
      <c r="CD21" s="397"/>
      <c r="CE21" s="397"/>
      <c r="CF21" s="398"/>
    </row>
    <row r="22" spans="14:84">
      <c r="O22" s="243"/>
      <c r="S22" s="225" t="s">
        <v>22</v>
      </c>
      <c r="T22" s="226">
        <v>8</v>
      </c>
      <c r="AL22" s="389" t="s">
        <v>510</v>
      </c>
      <c r="AM22" s="390" t="s">
        <v>494</v>
      </c>
      <c r="AN22" s="446">
        <v>96</v>
      </c>
      <c r="AO22" s="445">
        <v>99</v>
      </c>
      <c r="AP22" s="393" t="s">
        <v>492</v>
      </c>
      <c r="AQ22" s="393" t="s">
        <v>492</v>
      </c>
      <c r="AR22" s="393" t="s">
        <v>492</v>
      </c>
      <c r="AS22" s="393" t="s">
        <v>493</v>
      </c>
      <c r="AT22" s="393" t="s">
        <v>492</v>
      </c>
      <c r="AU22" s="393" t="s">
        <v>492</v>
      </c>
      <c r="AV22" s="393" t="s">
        <v>492</v>
      </c>
      <c r="AW22" s="393" t="s">
        <v>492</v>
      </c>
      <c r="AX22" s="393" t="s">
        <v>492</v>
      </c>
      <c r="AY22" s="393"/>
      <c r="AZ22" s="393"/>
      <c r="BA22" s="393"/>
      <c r="BB22" s="394"/>
      <c r="BC22" s="444" t="s">
        <v>529</v>
      </c>
      <c r="BD22" s="445" t="s">
        <v>530</v>
      </c>
      <c r="BE22" s="393">
        <v>19</v>
      </c>
      <c r="BF22" s="393">
        <v>19</v>
      </c>
      <c r="BG22" s="393">
        <v>19</v>
      </c>
      <c r="BH22" s="393">
        <v>2</v>
      </c>
      <c r="BI22" s="393">
        <v>19</v>
      </c>
      <c r="BJ22" s="393">
        <v>19</v>
      </c>
      <c r="BK22" s="393">
        <v>19</v>
      </c>
      <c r="BL22" s="393">
        <v>19</v>
      </c>
      <c r="BM22" s="393">
        <v>19</v>
      </c>
      <c r="BN22" s="393"/>
      <c r="BO22" s="393"/>
      <c r="BP22" s="393"/>
      <c r="BQ22" s="396"/>
      <c r="BR22" s="395"/>
      <c r="BS22" s="392"/>
      <c r="BT22" s="397"/>
      <c r="BU22" s="397"/>
      <c r="BV22" s="397"/>
      <c r="BW22" s="397"/>
      <c r="BX22" s="397"/>
      <c r="BY22" s="397"/>
      <c r="BZ22" s="397"/>
      <c r="CA22" s="397"/>
      <c r="CB22" s="397"/>
      <c r="CC22" s="397"/>
      <c r="CD22" s="397"/>
      <c r="CE22" s="397"/>
      <c r="CF22" s="398"/>
    </row>
    <row r="23" spans="14:84">
      <c r="O23" s="244"/>
      <c r="S23" s="225" t="s">
        <v>23</v>
      </c>
      <c r="T23" s="226">
        <v>9</v>
      </c>
      <c r="AL23" s="389" t="s">
        <v>510</v>
      </c>
      <c r="AM23" s="390" t="s">
        <v>497</v>
      </c>
      <c r="AN23" s="446">
        <v>100</v>
      </c>
      <c r="AO23" s="445">
        <v>100</v>
      </c>
      <c r="AP23" s="393" t="s">
        <v>495</v>
      </c>
      <c r="AQ23" s="393" t="s">
        <v>496</v>
      </c>
      <c r="AR23" s="393" t="s">
        <v>496</v>
      </c>
      <c r="AS23" s="393" t="s">
        <v>496</v>
      </c>
      <c r="AT23" s="393" t="s">
        <v>495</v>
      </c>
      <c r="AU23" s="393" t="s">
        <v>495</v>
      </c>
      <c r="AV23" s="393" t="s">
        <v>495</v>
      </c>
      <c r="AW23" s="393" t="s">
        <v>495</v>
      </c>
      <c r="AX23" s="393" t="s">
        <v>495</v>
      </c>
      <c r="AY23" s="393"/>
      <c r="AZ23" s="393"/>
      <c r="BA23" s="393"/>
      <c r="BB23" s="394"/>
      <c r="BC23" s="444" t="s">
        <v>527</v>
      </c>
      <c r="BD23" s="445" t="s">
        <v>528</v>
      </c>
      <c r="BE23" s="393">
        <v>19</v>
      </c>
      <c r="BF23" s="393">
        <v>2</v>
      </c>
      <c r="BG23" s="393">
        <v>2</v>
      </c>
      <c r="BH23" s="393">
        <v>2</v>
      </c>
      <c r="BI23" s="393">
        <v>19</v>
      </c>
      <c r="BJ23" s="393">
        <v>19</v>
      </c>
      <c r="BK23" s="393">
        <v>19</v>
      </c>
      <c r="BL23" s="393">
        <v>19</v>
      </c>
      <c r="BM23" s="393">
        <v>19</v>
      </c>
      <c r="BN23" s="393"/>
      <c r="BO23" s="393"/>
      <c r="BP23" s="393"/>
      <c r="BQ23" s="396"/>
      <c r="BR23" s="395"/>
      <c r="BS23" s="392"/>
      <c r="BT23" s="397"/>
      <c r="BU23" s="397"/>
      <c r="BV23" s="397"/>
      <c r="BW23" s="397"/>
      <c r="BX23" s="397"/>
      <c r="BY23" s="397"/>
      <c r="BZ23" s="397"/>
      <c r="CA23" s="397"/>
      <c r="CB23" s="397"/>
      <c r="CC23" s="397"/>
      <c r="CD23" s="397"/>
      <c r="CE23" s="397"/>
      <c r="CF23" s="398"/>
    </row>
    <row r="24" spans="14:84">
      <c r="O24" s="244"/>
      <c r="S24" s="225" t="s">
        <v>24</v>
      </c>
      <c r="T24" s="226">
        <v>10</v>
      </c>
      <c r="AL24" s="389" t="s">
        <v>510</v>
      </c>
      <c r="AM24" s="390" t="s">
        <v>500</v>
      </c>
      <c r="AN24" s="446">
        <v>101</v>
      </c>
      <c r="AO24" s="445">
        <v>101</v>
      </c>
      <c r="AP24" s="393" t="s">
        <v>498</v>
      </c>
      <c r="AQ24" s="393" t="s">
        <v>498</v>
      </c>
      <c r="AR24" s="393" t="s">
        <v>498</v>
      </c>
      <c r="AS24" s="393" t="s">
        <v>499</v>
      </c>
      <c r="AT24" s="393" t="s">
        <v>498</v>
      </c>
      <c r="AU24" s="393" t="s">
        <v>498</v>
      </c>
      <c r="AV24" s="393" t="s">
        <v>498</v>
      </c>
      <c r="AW24" s="393" t="s">
        <v>498</v>
      </c>
      <c r="AX24" s="393" t="s">
        <v>498</v>
      </c>
      <c r="AY24" s="393"/>
      <c r="AZ24" s="393"/>
      <c r="BA24" s="393"/>
      <c r="BB24" s="394"/>
      <c r="BC24" s="444" t="s">
        <v>531</v>
      </c>
      <c r="BD24" s="445" t="s">
        <v>532</v>
      </c>
      <c r="BE24" s="393">
        <v>19</v>
      </c>
      <c r="BF24" s="393">
        <v>19</v>
      </c>
      <c r="BG24" s="393">
        <v>19</v>
      </c>
      <c r="BH24" s="393">
        <v>2</v>
      </c>
      <c r="BI24" s="393">
        <v>19</v>
      </c>
      <c r="BJ24" s="393">
        <v>19</v>
      </c>
      <c r="BK24" s="393">
        <v>19</v>
      </c>
      <c r="BL24" s="393">
        <v>19</v>
      </c>
      <c r="BM24" s="393">
        <v>19</v>
      </c>
      <c r="BN24" s="393"/>
      <c r="BO24" s="393"/>
      <c r="BP24" s="393"/>
      <c r="BQ24" s="396"/>
      <c r="BR24" s="395"/>
      <c r="BS24" s="392"/>
      <c r="BT24" s="397"/>
      <c r="BU24" s="397"/>
      <c r="BV24" s="397"/>
      <c r="BW24" s="397"/>
      <c r="BX24" s="397"/>
      <c r="BY24" s="397"/>
      <c r="BZ24" s="397"/>
      <c r="CA24" s="397"/>
      <c r="CB24" s="397"/>
      <c r="CC24" s="397"/>
      <c r="CD24" s="397"/>
      <c r="CE24" s="397"/>
      <c r="CF24" s="398"/>
    </row>
    <row r="25" spans="14:84">
      <c r="O25" s="244"/>
      <c r="S25" s="225" t="s">
        <v>25</v>
      </c>
      <c r="T25" s="226">
        <v>11</v>
      </c>
      <c r="AL25" s="389" t="s">
        <v>510</v>
      </c>
      <c r="AM25" s="390" t="s">
        <v>503</v>
      </c>
      <c r="AN25" s="446">
        <v>102</v>
      </c>
      <c r="AO25" s="445">
        <v>104</v>
      </c>
      <c r="AP25" s="393" t="s">
        <v>501</v>
      </c>
      <c r="AQ25" s="393" t="s">
        <v>502</v>
      </c>
      <c r="AR25" s="393" t="s">
        <v>501</v>
      </c>
      <c r="AS25" s="393" t="s">
        <v>501</v>
      </c>
      <c r="AT25" s="393" t="s">
        <v>501</v>
      </c>
      <c r="AU25" s="393" t="s">
        <v>501</v>
      </c>
      <c r="AV25" s="393" t="s">
        <v>501</v>
      </c>
      <c r="AW25" s="393" t="s">
        <v>501</v>
      </c>
      <c r="AX25" s="393" t="s">
        <v>501</v>
      </c>
      <c r="AY25" s="393"/>
      <c r="AZ25" s="393"/>
      <c r="BA25" s="393"/>
      <c r="BB25" s="394"/>
      <c r="BC25" s="444" t="s">
        <v>533</v>
      </c>
      <c r="BD25" s="445" t="s">
        <v>534</v>
      </c>
      <c r="BE25" s="393">
        <v>2</v>
      </c>
      <c r="BF25" s="393">
        <v>19</v>
      </c>
      <c r="BG25" s="393">
        <v>2</v>
      </c>
      <c r="BH25" s="393">
        <v>2</v>
      </c>
      <c r="BI25" s="393">
        <v>2</v>
      </c>
      <c r="BJ25" s="393">
        <v>2</v>
      </c>
      <c r="BK25" s="393">
        <v>2</v>
      </c>
      <c r="BL25" s="393">
        <v>2</v>
      </c>
      <c r="BM25" s="393">
        <v>2</v>
      </c>
      <c r="BN25" s="393"/>
      <c r="BO25" s="393"/>
      <c r="BP25" s="393"/>
      <c r="BQ25" s="396"/>
      <c r="BR25" s="395"/>
      <c r="BS25" s="392"/>
      <c r="BT25" s="397"/>
      <c r="BU25" s="397"/>
      <c r="BV25" s="397"/>
      <c r="BW25" s="397"/>
      <c r="BX25" s="397"/>
      <c r="BY25" s="397"/>
      <c r="BZ25" s="397"/>
      <c r="CA25" s="397"/>
      <c r="CB25" s="397"/>
      <c r="CC25" s="397"/>
      <c r="CD25" s="397"/>
      <c r="CE25" s="397"/>
      <c r="CF25" s="398"/>
    </row>
    <row r="26" spans="14:84" ht="13.5" customHeight="1">
      <c r="O26" s="244"/>
      <c r="S26" s="225" t="s">
        <v>26</v>
      </c>
      <c r="T26" s="226">
        <v>12</v>
      </c>
      <c r="AL26" s="389" t="s">
        <v>510</v>
      </c>
      <c r="AM26" s="390" t="s">
        <v>506</v>
      </c>
      <c r="AN26" s="446">
        <v>139</v>
      </c>
      <c r="AO26" s="445">
        <v>141</v>
      </c>
      <c r="AP26" s="393" t="s">
        <v>504</v>
      </c>
      <c r="AQ26" s="393" t="s">
        <v>504</v>
      </c>
      <c r="AR26" s="393" t="s">
        <v>504</v>
      </c>
      <c r="AS26" s="393" t="s">
        <v>504</v>
      </c>
      <c r="AT26" s="393" t="s">
        <v>504</v>
      </c>
      <c r="AU26" s="393" t="s">
        <v>505</v>
      </c>
      <c r="AV26" s="393" t="s">
        <v>504</v>
      </c>
      <c r="AW26" s="393" t="s">
        <v>504</v>
      </c>
      <c r="AX26" s="393" t="s">
        <v>505</v>
      </c>
      <c r="AY26" s="393"/>
      <c r="AZ26" s="393"/>
      <c r="BA26" s="393"/>
      <c r="BB26" s="394"/>
      <c r="BC26" s="444" t="s">
        <v>535</v>
      </c>
      <c r="BD26" s="445" t="s">
        <v>536</v>
      </c>
      <c r="BE26" s="393">
        <v>19</v>
      </c>
      <c r="BF26" s="393">
        <v>19</v>
      </c>
      <c r="BG26" s="393">
        <v>19</v>
      </c>
      <c r="BH26" s="393">
        <v>19</v>
      </c>
      <c r="BI26" s="393">
        <v>19</v>
      </c>
      <c r="BJ26" s="393">
        <v>2</v>
      </c>
      <c r="BK26" s="393">
        <v>19</v>
      </c>
      <c r="BL26" s="393">
        <v>19</v>
      </c>
      <c r="BM26" s="393">
        <v>2</v>
      </c>
      <c r="BN26" s="393"/>
      <c r="BO26" s="393"/>
      <c r="BP26" s="393"/>
      <c r="BQ26" s="396"/>
      <c r="BR26" s="395"/>
      <c r="BS26" s="392"/>
      <c r="BT26" s="397"/>
      <c r="BU26" s="397"/>
      <c r="BV26" s="397"/>
      <c r="BW26" s="397"/>
      <c r="BX26" s="397"/>
      <c r="BY26" s="397"/>
      <c r="BZ26" s="397"/>
      <c r="CA26" s="397"/>
      <c r="CB26" s="397"/>
      <c r="CC26" s="397"/>
      <c r="CD26" s="397"/>
      <c r="CE26" s="397"/>
      <c r="CF26" s="398"/>
    </row>
    <row r="27" spans="14:84" ht="13.5" customHeight="1">
      <c r="O27" s="244"/>
      <c r="S27" s="225" t="s">
        <v>27</v>
      </c>
      <c r="T27" s="226">
        <v>13</v>
      </c>
      <c r="AL27" s="400" t="s">
        <v>511</v>
      </c>
      <c r="AM27" s="401" t="s">
        <v>507</v>
      </c>
      <c r="AN27" s="402"/>
      <c r="AO27" s="403"/>
      <c r="AP27" s="404"/>
      <c r="AQ27" s="404"/>
      <c r="AR27" s="404"/>
      <c r="AS27" s="404"/>
      <c r="AT27" s="404"/>
      <c r="AU27" s="404"/>
      <c r="AV27" s="404"/>
      <c r="AW27" s="404"/>
      <c r="AX27" s="404"/>
      <c r="AY27" s="404"/>
      <c r="AZ27" s="404"/>
      <c r="BA27" s="404"/>
      <c r="BB27" s="405"/>
      <c r="BC27" s="406"/>
      <c r="BD27" s="403"/>
      <c r="BE27" s="404"/>
      <c r="BF27" s="404"/>
      <c r="BG27" s="404"/>
      <c r="BH27" s="404"/>
      <c r="BI27" s="404"/>
      <c r="BJ27" s="404"/>
      <c r="BK27" s="404"/>
      <c r="BL27" s="404"/>
      <c r="BM27" s="404"/>
      <c r="BN27" s="404"/>
      <c r="BO27" s="404"/>
      <c r="BP27" s="404"/>
      <c r="BQ27" s="407"/>
      <c r="BR27" s="449" t="s">
        <v>537</v>
      </c>
      <c r="BS27" s="450" t="s">
        <v>537</v>
      </c>
      <c r="BT27" s="408" t="s">
        <v>508</v>
      </c>
      <c r="BU27" s="408" t="s">
        <v>508</v>
      </c>
      <c r="BV27" s="408" t="s">
        <v>508</v>
      </c>
      <c r="BW27" s="408" t="s">
        <v>508</v>
      </c>
      <c r="BX27" s="408" t="s">
        <v>508</v>
      </c>
      <c r="BY27" s="409" t="s">
        <v>509</v>
      </c>
      <c r="BZ27" s="408" t="s">
        <v>508</v>
      </c>
      <c r="CA27" s="408" t="s">
        <v>508</v>
      </c>
      <c r="CB27" s="409" t="s">
        <v>509</v>
      </c>
      <c r="CC27" s="410"/>
      <c r="CD27" s="410"/>
      <c r="CE27" s="410"/>
      <c r="CF27" s="411"/>
    </row>
    <row r="28" spans="14:84">
      <c r="O28" s="244"/>
      <c r="S28" s="225" t="s">
        <v>28</v>
      </c>
      <c r="T28" s="226">
        <v>14</v>
      </c>
    </row>
    <row r="29" spans="14:84">
      <c r="O29" s="244"/>
      <c r="S29" s="225" t="s">
        <v>29</v>
      </c>
      <c r="T29" s="226">
        <v>15</v>
      </c>
    </row>
    <row r="30" spans="14:84">
      <c r="O30" s="244"/>
      <c r="S30" s="225" t="s">
        <v>30</v>
      </c>
      <c r="T30" s="226">
        <v>16</v>
      </c>
    </row>
    <row r="31" spans="14:84">
      <c r="O31" s="244"/>
      <c r="S31" s="225" t="s">
        <v>31</v>
      </c>
      <c r="T31" s="226">
        <v>17</v>
      </c>
    </row>
    <row r="32" spans="14:84">
      <c r="O32" s="244"/>
      <c r="S32" s="225" t="s">
        <v>32</v>
      </c>
      <c r="T32" s="226">
        <v>18</v>
      </c>
    </row>
    <row r="33" spans="15:20">
      <c r="O33" s="244"/>
      <c r="S33" s="225" t="s">
        <v>33</v>
      </c>
      <c r="T33" s="226">
        <v>19</v>
      </c>
    </row>
    <row r="34" spans="15:20">
      <c r="O34" s="244"/>
      <c r="S34" s="225" t="s">
        <v>34</v>
      </c>
      <c r="T34" s="226">
        <v>20</v>
      </c>
    </row>
    <row r="35" spans="15:20">
      <c r="O35" s="244"/>
      <c r="S35" s="225" t="s">
        <v>35</v>
      </c>
      <c r="T35" s="226">
        <v>21</v>
      </c>
    </row>
    <row r="36" spans="15:20">
      <c r="O36" s="244"/>
      <c r="S36" s="225" t="s">
        <v>36</v>
      </c>
      <c r="T36" s="226">
        <v>22</v>
      </c>
    </row>
    <row r="37" spans="15:20">
      <c r="O37" s="244"/>
      <c r="S37" s="225" t="s">
        <v>37</v>
      </c>
      <c r="T37" s="226">
        <v>23</v>
      </c>
    </row>
    <row r="38" spans="15:20">
      <c r="O38" s="244"/>
      <c r="S38" s="225" t="s">
        <v>38</v>
      </c>
      <c r="T38" s="226">
        <v>24</v>
      </c>
    </row>
    <row r="39" spans="15:20">
      <c r="O39" s="244"/>
      <c r="S39" s="225" t="s">
        <v>39</v>
      </c>
      <c r="T39" s="226">
        <v>25</v>
      </c>
    </row>
    <row r="40" spans="15:20">
      <c r="O40" s="244"/>
      <c r="S40" s="225" t="s">
        <v>40</v>
      </c>
      <c r="T40" s="226">
        <v>26</v>
      </c>
    </row>
    <row r="41" spans="15:20">
      <c r="O41" s="244"/>
      <c r="S41" s="225" t="s">
        <v>41</v>
      </c>
      <c r="T41" s="226">
        <v>27</v>
      </c>
    </row>
    <row r="42" spans="15:20">
      <c r="O42" s="244"/>
      <c r="S42" s="225" t="s">
        <v>42</v>
      </c>
      <c r="T42" s="226">
        <v>28</v>
      </c>
    </row>
    <row r="43" spans="15:20">
      <c r="O43" s="244"/>
      <c r="S43" s="225" t="s">
        <v>43</v>
      </c>
      <c r="T43" s="226">
        <v>29</v>
      </c>
    </row>
    <row r="44" spans="15:20">
      <c r="O44" s="244"/>
      <c r="S44" s="225" t="s">
        <v>44</v>
      </c>
      <c r="T44" s="226">
        <v>30</v>
      </c>
    </row>
    <row r="45" spans="15:20">
      <c r="O45" s="244"/>
      <c r="S45" s="225" t="s">
        <v>45</v>
      </c>
      <c r="T45" s="226">
        <v>31</v>
      </c>
    </row>
    <row r="46" spans="15:20">
      <c r="O46" s="244"/>
      <c r="S46" s="225" t="s">
        <v>46</v>
      </c>
      <c r="T46" s="226">
        <v>32</v>
      </c>
    </row>
    <row r="47" spans="15:20">
      <c r="O47" s="244"/>
      <c r="S47" s="225" t="s">
        <v>47</v>
      </c>
      <c r="T47" s="226">
        <v>33</v>
      </c>
    </row>
    <row r="48" spans="15:20">
      <c r="O48" s="244"/>
      <c r="S48" s="225" t="s">
        <v>48</v>
      </c>
      <c r="T48" s="226">
        <v>34</v>
      </c>
    </row>
    <row r="49" spans="5:20">
      <c r="O49" s="244"/>
      <c r="S49" s="225" t="s">
        <v>49</v>
      </c>
      <c r="T49" s="226">
        <v>35</v>
      </c>
    </row>
    <row r="50" spans="5:20">
      <c r="O50" s="244"/>
      <c r="S50" s="225" t="s">
        <v>50</v>
      </c>
      <c r="T50" s="226">
        <v>36</v>
      </c>
    </row>
    <row r="51" spans="5:20">
      <c r="O51" s="244"/>
      <c r="S51" s="225" t="s">
        <v>51</v>
      </c>
      <c r="T51" s="226">
        <v>37</v>
      </c>
    </row>
    <row r="52" spans="5:20">
      <c r="O52" s="244"/>
      <c r="S52" s="225" t="s">
        <v>52</v>
      </c>
      <c r="T52" s="226">
        <v>38</v>
      </c>
    </row>
    <row r="53" spans="5:20">
      <c r="O53" s="244"/>
      <c r="S53" s="225" t="s">
        <v>53</v>
      </c>
      <c r="T53" s="226">
        <v>39</v>
      </c>
    </row>
    <row r="54" spans="5:20">
      <c r="E54" s="20"/>
      <c r="O54" s="244"/>
      <c r="S54" s="225" t="s">
        <v>54</v>
      </c>
      <c r="T54" s="226">
        <v>40</v>
      </c>
    </row>
    <row r="55" spans="5:20">
      <c r="O55" s="244"/>
      <c r="S55" s="225" t="s">
        <v>55</v>
      </c>
      <c r="T55" s="226">
        <v>41</v>
      </c>
    </row>
    <row r="56" spans="5:20">
      <c r="O56" s="244"/>
      <c r="S56" s="225" t="s">
        <v>56</v>
      </c>
      <c r="T56" s="226">
        <v>42</v>
      </c>
    </row>
    <row r="57" spans="5:20">
      <c r="G57" s="62"/>
      <c r="O57" s="244"/>
      <c r="S57" s="225" t="s">
        <v>57</v>
      </c>
      <c r="T57" s="226">
        <v>43</v>
      </c>
    </row>
    <row r="58" spans="5:20">
      <c r="O58" s="244"/>
      <c r="S58" s="225" t="s">
        <v>58</v>
      </c>
      <c r="T58" s="226">
        <v>44</v>
      </c>
    </row>
    <row r="59" spans="5:20">
      <c r="O59" s="244"/>
      <c r="S59" s="225" t="s">
        <v>59</v>
      </c>
      <c r="T59" s="226">
        <v>45</v>
      </c>
    </row>
    <row r="60" spans="5:20">
      <c r="O60" s="244"/>
      <c r="S60" s="225" t="s">
        <v>60</v>
      </c>
      <c r="T60" s="226">
        <v>46</v>
      </c>
    </row>
    <row r="61" spans="5:20">
      <c r="O61" s="244"/>
      <c r="S61" s="225" t="s">
        <v>61</v>
      </c>
      <c r="T61" s="226">
        <v>47</v>
      </c>
    </row>
    <row r="62" spans="5:20">
      <c r="O62" s="244"/>
      <c r="S62" s="225" t="s">
        <v>62</v>
      </c>
      <c r="T62" s="226">
        <v>48</v>
      </c>
    </row>
    <row r="63" spans="5:20">
      <c r="O63" s="244"/>
      <c r="S63" s="225" t="s">
        <v>63</v>
      </c>
      <c r="T63" s="226">
        <v>49</v>
      </c>
    </row>
    <row r="64" spans="5:20">
      <c r="O64" s="244"/>
      <c r="S64" s="225" t="s">
        <v>64</v>
      </c>
      <c r="T64" s="226">
        <v>50</v>
      </c>
    </row>
    <row r="65" spans="15:21">
      <c r="O65" s="244"/>
      <c r="S65" s="225" t="s">
        <v>65</v>
      </c>
      <c r="T65" s="226">
        <v>51</v>
      </c>
    </row>
    <row r="66" spans="15:21">
      <c r="O66" s="244"/>
      <c r="S66" s="225" t="s">
        <v>66</v>
      </c>
      <c r="T66" s="226">
        <v>52</v>
      </c>
    </row>
    <row r="67" spans="15:21">
      <c r="O67" s="244"/>
      <c r="S67" s="225" t="s">
        <v>67</v>
      </c>
      <c r="T67" s="226">
        <v>53</v>
      </c>
    </row>
    <row r="68" spans="15:21">
      <c r="O68" s="244"/>
      <c r="S68" s="225" t="s">
        <v>68</v>
      </c>
      <c r="T68" s="226">
        <v>54</v>
      </c>
    </row>
    <row r="69" spans="15:21">
      <c r="O69" s="244"/>
      <c r="S69" s="225" t="s">
        <v>69</v>
      </c>
      <c r="T69" s="226">
        <v>55</v>
      </c>
    </row>
    <row r="70" spans="15:21">
      <c r="O70" s="244"/>
      <c r="S70" s="225" t="s">
        <v>70</v>
      </c>
      <c r="T70" s="226">
        <v>56</v>
      </c>
    </row>
    <row r="71" spans="15:21">
      <c r="O71" s="244"/>
      <c r="S71" s="225" t="s">
        <v>71</v>
      </c>
      <c r="T71" s="226">
        <v>57</v>
      </c>
    </row>
    <row r="72" spans="15:21">
      <c r="O72" s="244"/>
      <c r="S72" s="225" t="s">
        <v>72</v>
      </c>
      <c r="T72" s="226">
        <v>58</v>
      </c>
    </row>
    <row r="73" spans="15:21">
      <c r="O73" s="244"/>
      <c r="S73" s="225" t="s">
        <v>73</v>
      </c>
      <c r="T73" s="226">
        <v>59</v>
      </c>
    </row>
    <row r="74" spans="15:21">
      <c r="O74" s="244"/>
      <c r="S74" s="225" t="s">
        <v>393</v>
      </c>
      <c r="T74" s="226">
        <v>60</v>
      </c>
    </row>
    <row r="75" spans="15:21">
      <c r="O75" s="244"/>
      <c r="S75" s="225" t="s">
        <v>298</v>
      </c>
      <c r="T75" s="226">
        <v>61</v>
      </c>
    </row>
    <row r="76" spans="15:21">
      <c r="O76" s="244"/>
      <c r="S76" s="225" t="s">
        <v>314</v>
      </c>
      <c r="T76" s="226">
        <v>62</v>
      </c>
    </row>
    <row r="77" spans="15:21">
      <c r="O77" s="244"/>
      <c r="S77" s="225" t="s">
        <v>379</v>
      </c>
      <c r="T77" s="226">
        <v>63</v>
      </c>
    </row>
    <row r="78" spans="15:21">
      <c r="O78" s="244"/>
      <c r="R78" s="65"/>
      <c r="S78" s="225" t="s">
        <v>380</v>
      </c>
      <c r="T78" s="226">
        <v>64</v>
      </c>
    </row>
    <row r="79" spans="15:21">
      <c r="O79" s="244"/>
      <c r="S79" s="225" t="s">
        <v>381</v>
      </c>
      <c r="T79" s="226">
        <v>65</v>
      </c>
    </row>
    <row r="80" spans="15:21">
      <c r="O80" s="244"/>
      <c r="S80" s="225" t="s">
        <v>394</v>
      </c>
      <c r="T80" s="226">
        <v>66</v>
      </c>
      <c r="U80" s="431"/>
    </row>
    <row r="81" spans="15:21">
      <c r="O81" s="244"/>
      <c r="S81" s="225" t="s">
        <v>74</v>
      </c>
      <c r="T81" s="226">
        <v>999</v>
      </c>
      <c r="U81" s="431"/>
    </row>
    <row r="82" spans="15:21">
      <c r="O82" s="244"/>
      <c r="S82" s="227"/>
      <c r="T82" s="227"/>
      <c r="U82" s="64" t="s">
        <v>412</v>
      </c>
    </row>
    <row r="83" spans="15:21">
      <c r="O83" s="244"/>
      <c r="S83" s="432" t="s">
        <v>413</v>
      </c>
      <c r="T83" s="433">
        <v>401</v>
      </c>
      <c r="U83" s="434"/>
    </row>
    <row r="84" spans="15:21">
      <c r="O84" s="244"/>
      <c r="S84" s="432" t="s">
        <v>414</v>
      </c>
      <c r="T84" s="433">
        <v>402</v>
      </c>
      <c r="U84" s="434"/>
    </row>
    <row r="85" spans="15:21">
      <c r="O85" s="244"/>
      <c r="S85" s="432" t="s">
        <v>415</v>
      </c>
      <c r="T85" s="433">
        <v>403</v>
      </c>
      <c r="U85" s="434"/>
    </row>
    <row r="86" spans="15:21">
      <c r="O86" s="244"/>
      <c r="S86" s="432" t="s">
        <v>416</v>
      </c>
      <c r="T86" s="433">
        <v>404</v>
      </c>
      <c r="U86" s="434"/>
    </row>
    <row r="87" spans="15:21">
      <c r="O87" s="244"/>
      <c r="S87" s="432" t="s">
        <v>417</v>
      </c>
      <c r="T87" s="433">
        <v>405</v>
      </c>
      <c r="U87" s="434"/>
    </row>
    <row r="88" spans="15:21">
      <c r="O88" s="244"/>
      <c r="S88" s="225" t="s">
        <v>74</v>
      </c>
      <c r="T88" s="226">
        <v>999</v>
      </c>
    </row>
    <row r="89" spans="15:21">
      <c r="O89" s="244"/>
    </row>
    <row r="90" spans="15:21">
      <c r="O90" s="244"/>
      <c r="S90" s="227"/>
      <c r="T90" s="228"/>
      <c r="U90" s="64" t="s">
        <v>289</v>
      </c>
    </row>
    <row r="91" spans="15:21">
      <c r="O91" s="244"/>
      <c r="S91" s="225" t="s">
        <v>85</v>
      </c>
      <c r="T91" s="226">
        <v>301</v>
      </c>
    </row>
    <row r="92" spans="15:21">
      <c r="O92" s="244"/>
      <c r="S92" s="225" t="s">
        <v>86</v>
      </c>
      <c r="T92" s="226">
        <v>302</v>
      </c>
    </row>
    <row r="93" spans="15:21">
      <c r="O93" s="244"/>
      <c r="S93" s="225" t="s">
        <v>87</v>
      </c>
      <c r="T93" s="226">
        <v>303</v>
      </c>
    </row>
    <row r="94" spans="15:21">
      <c r="O94" s="244"/>
      <c r="S94" s="225" t="s">
        <v>88</v>
      </c>
      <c r="T94" s="226">
        <v>304</v>
      </c>
    </row>
    <row r="95" spans="15:21">
      <c r="O95" s="244"/>
      <c r="S95" s="225" t="s">
        <v>89</v>
      </c>
      <c r="T95" s="226">
        <v>305</v>
      </c>
    </row>
    <row r="96" spans="15:21">
      <c r="O96" s="244"/>
      <c r="S96" s="225" t="s">
        <v>90</v>
      </c>
      <c r="T96" s="226">
        <v>306</v>
      </c>
    </row>
    <row r="97" spans="15:21">
      <c r="O97" s="244"/>
      <c r="S97" s="225" t="s">
        <v>91</v>
      </c>
      <c r="T97" s="226">
        <v>307</v>
      </c>
    </row>
    <row r="98" spans="15:21">
      <c r="O98" s="244"/>
      <c r="S98" s="225" t="s">
        <v>92</v>
      </c>
      <c r="T98" s="226">
        <v>308</v>
      </c>
    </row>
    <row r="99" spans="15:21">
      <c r="O99" s="244"/>
      <c r="S99" s="225" t="s">
        <v>93</v>
      </c>
      <c r="T99" s="226">
        <v>309</v>
      </c>
    </row>
    <row r="100" spans="15:21">
      <c r="O100" s="244"/>
      <c r="S100" s="225" t="s">
        <v>94</v>
      </c>
      <c r="T100" s="226">
        <v>310</v>
      </c>
    </row>
    <row r="101" spans="15:21">
      <c r="O101" s="244"/>
      <c r="S101" s="225" t="s">
        <v>83</v>
      </c>
      <c r="T101" s="226">
        <v>109</v>
      </c>
    </row>
    <row r="102" spans="15:21">
      <c r="O102" s="244"/>
      <c r="S102" s="225" t="s">
        <v>84</v>
      </c>
      <c r="T102" s="226">
        <v>110</v>
      </c>
    </row>
    <row r="103" spans="15:21">
      <c r="O103" s="244"/>
      <c r="S103" s="225" t="s">
        <v>74</v>
      </c>
      <c r="T103" s="226">
        <v>999</v>
      </c>
    </row>
    <row r="104" spans="15:21">
      <c r="O104" s="244"/>
      <c r="S104" s="227"/>
      <c r="T104" s="228"/>
      <c r="U104" s="64" t="s">
        <v>418</v>
      </c>
    </row>
    <row r="105" spans="15:21">
      <c r="O105" s="244"/>
      <c r="S105" s="225" t="s">
        <v>75</v>
      </c>
      <c r="T105" s="226">
        <v>101</v>
      </c>
    </row>
    <row r="106" spans="15:21">
      <c r="O106" s="244"/>
      <c r="S106" s="225" t="s">
        <v>76</v>
      </c>
      <c r="T106" s="226">
        <v>102</v>
      </c>
    </row>
    <row r="107" spans="15:21">
      <c r="O107" s="244"/>
      <c r="S107" s="225" t="s">
        <v>77</v>
      </c>
      <c r="T107" s="226">
        <v>103</v>
      </c>
    </row>
    <row r="108" spans="15:21">
      <c r="O108" s="244"/>
      <c r="S108" s="225" t="s">
        <v>78</v>
      </c>
      <c r="T108" s="226">
        <v>104</v>
      </c>
    </row>
    <row r="109" spans="15:21">
      <c r="O109" s="244"/>
      <c r="S109" s="225" t="s">
        <v>79</v>
      </c>
      <c r="T109" s="226">
        <v>105</v>
      </c>
    </row>
    <row r="110" spans="15:21">
      <c r="O110" s="244"/>
      <c r="S110" s="225" t="s">
        <v>80</v>
      </c>
      <c r="T110" s="226">
        <v>106</v>
      </c>
    </row>
    <row r="111" spans="15:21">
      <c r="O111" s="244"/>
      <c r="S111" s="225" t="s">
        <v>81</v>
      </c>
      <c r="T111" s="226">
        <v>107</v>
      </c>
    </row>
    <row r="112" spans="15:21">
      <c r="O112" s="244"/>
      <c r="S112" s="225" t="s">
        <v>82</v>
      </c>
      <c r="T112" s="226">
        <v>108</v>
      </c>
    </row>
    <row r="113" spans="15:21">
      <c r="O113" s="244"/>
      <c r="S113" s="225" t="s">
        <v>83</v>
      </c>
      <c r="T113" s="226">
        <v>109</v>
      </c>
    </row>
    <row r="114" spans="15:21">
      <c r="O114" s="244"/>
      <c r="S114" s="225" t="s">
        <v>84</v>
      </c>
      <c r="T114" s="226">
        <v>110</v>
      </c>
    </row>
    <row r="115" spans="15:21">
      <c r="O115" s="244"/>
      <c r="S115" s="225" t="s">
        <v>95</v>
      </c>
      <c r="T115" s="226">
        <v>211</v>
      </c>
    </row>
    <row r="116" spans="15:21">
      <c r="O116" s="244"/>
      <c r="S116" s="225" t="s">
        <v>96</v>
      </c>
      <c r="T116" s="226">
        <v>212</v>
      </c>
    </row>
    <row r="117" spans="15:21">
      <c r="O117" s="244"/>
      <c r="S117" s="225" t="s">
        <v>97</v>
      </c>
      <c r="T117" s="226">
        <v>213</v>
      </c>
    </row>
    <row r="118" spans="15:21">
      <c r="O118" s="244"/>
      <c r="S118" s="225" t="s">
        <v>98</v>
      </c>
      <c r="T118" s="226">
        <v>214</v>
      </c>
    </row>
    <row r="119" spans="15:21">
      <c r="O119" s="244"/>
      <c r="S119" s="225" t="s">
        <v>99</v>
      </c>
      <c r="T119" s="226">
        <v>215</v>
      </c>
    </row>
    <row r="120" spans="15:21">
      <c r="O120" s="244"/>
      <c r="S120" s="225" t="s">
        <v>100</v>
      </c>
      <c r="T120" s="226">
        <v>216</v>
      </c>
    </row>
    <row r="121" spans="15:21">
      <c r="O121" s="244"/>
      <c r="S121" s="225" t="s">
        <v>101</v>
      </c>
      <c r="T121" s="226">
        <v>217</v>
      </c>
    </row>
    <row r="122" spans="15:21">
      <c r="R122" s="229"/>
      <c r="S122" s="225" t="s">
        <v>102</v>
      </c>
      <c r="T122" s="226">
        <v>218</v>
      </c>
    </row>
    <row r="123" spans="15:21">
      <c r="R123" s="229"/>
      <c r="S123" s="230" t="s">
        <v>103</v>
      </c>
      <c r="T123" s="226">
        <v>219</v>
      </c>
    </row>
    <row r="124" spans="15:21">
      <c r="S124" s="225" t="s">
        <v>74</v>
      </c>
      <c r="T124" s="226">
        <v>999</v>
      </c>
    </row>
    <row r="125" spans="15:21">
      <c r="T125" s="226"/>
    </row>
    <row r="126" spans="15:21">
      <c r="T126" s="226"/>
    </row>
    <row r="127" spans="15:21">
      <c r="S127" s="227"/>
      <c r="T127" s="228"/>
      <c r="U127" s="64" t="s">
        <v>382</v>
      </c>
    </row>
    <row r="128" spans="15:21">
      <c r="S128" s="157" t="s">
        <v>62</v>
      </c>
      <c r="T128" s="226">
        <v>48</v>
      </c>
    </row>
    <row r="129" spans="18:20">
      <c r="S129" s="225" t="s">
        <v>72</v>
      </c>
      <c r="T129" s="226">
        <v>58</v>
      </c>
    </row>
    <row r="130" spans="18:20">
      <c r="S130" s="225" t="s">
        <v>73</v>
      </c>
      <c r="T130" s="226">
        <v>59</v>
      </c>
    </row>
    <row r="131" spans="18:20">
      <c r="S131" s="225" t="s">
        <v>27</v>
      </c>
      <c r="T131" s="226">
        <v>13</v>
      </c>
    </row>
    <row r="132" spans="18:20">
      <c r="S132" s="225" t="s">
        <v>65</v>
      </c>
      <c r="T132" s="226">
        <v>51</v>
      </c>
    </row>
    <row r="133" spans="18:20">
      <c r="S133" s="225" t="s">
        <v>67</v>
      </c>
      <c r="T133" s="226">
        <v>53</v>
      </c>
    </row>
    <row r="134" spans="18:20">
      <c r="S134" s="225" t="s">
        <v>71</v>
      </c>
      <c r="T134" s="226">
        <v>57</v>
      </c>
    </row>
    <row r="135" spans="18:20">
      <c r="S135" s="225" t="s">
        <v>70</v>
      </c>
      <c r="T135" s="226">
        <v>56</v>
      </c>
    </row>
    <row r="136" spans="18:20">
      <c r="S136" s="225" t="s">
        <v>74</v>
      </c>
      <c r="T136" s="226">
        <v>999</v>
      </c>
    </row>
    <row r="137" spans="18:20">
      <c r="R137" s="65"/>
      <c r="S137" s="230"/>
      <c r="T137" s="231"/>
    </row>
    <row r="138" spans="18:20">
      <c r="R138" s="65"/>
      <c r="S138" s="230"/>
      <c r="T138" s="231"/>
    </row>
    <row r="139" spans="18:20">
      <c r="R139" s="65"/>
      <c r="S139" s="230"/>
      <c r="T139" s="231"/>
    </row>
    <row r="140" spans="18:20">
      <c r="R140" s="65"/>
      <c r="S140" s="230"/>
      <c r="T140" s="231"/>
    </row>
    <row r="141" spans="18:20">
      <c r="R141" s="65"/>
      <c r="S141" s="230"/>
      <c r="T141" s="231"/>
    </row>
    <row r="142" spans="18:20">
      <c r="R142" s="65"/>
      <c r="S142" s="230"/>
      <c r="T142" s="231"/>
    </row>
    <row r="143" spans="18:20">
      <c r="R143" s="65"/>
      <c r="S143" s="230"/>
      <c r="T143" s="231"/>
    </row>
    <row r="144" spans="18:20">
      <c r="R144" s="65"/>
      <c r="S144" s="230"/>
      <c r="T144" s="231"/>
    </row>
    <row r="145" spans="18:21">
      <c r="R145" s="65"/>
      <c r="S145" s="230"/>
      <c r="T145" s="231"/>
    </row>
    <row r="146" spans="18:21">
      <c r="S146" s="227"/>
      <c r="T146" s="228"/>
      <c r="U146" s="64" t="s">
        <v>383</v>
      </c>
    </row>
    <row r="147" spans="18:21">
      <c r="R147" s="229"/>
      <c r="S147" s="230" t="s">
        <v>104</v>
      </c>
      <c r="T147" s="231">
        <v>601</v>
      </c>
    </row>
    <row r="148" spans="18:21">
      <c r="R148" s="65"/>
      <c r="S148" s="225" t="s">
        <v>105</v>
      </c>
      <c r="T148" s="226">
        <v>602</v>
      </c>
    </row>
    <row r="149" spans="18:21">
      <c r="R149" s="65"/>
      <c r="S149" s="225" t="s">
        <v>425</v>
      </c>
      <c r="T149" s="226">
        <v>617</v>
      </c>
    </row>
    <row r="150" spans="18:21">
      <c r="R150" s="65"/>
      <c r="S150" s="225" t="s">
        <v>106</v>
      </c>
      <c r="T150" s="226">
        <v>605</v>
      </c>
    </row>
    <row r="151" spans="18:21">
      <c r="R151" s="65"/>
      <c r="S151" s="225" t="s">
        <v>107</v>
      </c>
      <c r="T151" s="226">
        <v>606</v>
      </c>
    </row>
    <row r="152" spans="18:21">
      <c r="R152" s="65"/>
      <c r="S152" s="225" t="s">
        <v>108</v>
      </c>
      <c r="T152" s="226">
        <v>607</v>
      </c>
    </row>
    <row r="153" spans="18:21">
      <c r="R153" s="65"/>
      <c r="S153" s="225" t="s">
        <v>290</v>
      </c>
      <c r="T153" s="226">
        <v>608</v>
      </c>
    </row>
    <row r="154" spans="18:21">
      <c r="R154" s="65"/>
      <c r="S154" s="241" t="s">
        <v>312</v>
      </c>
      <c r="T154" s="226">
        <v>612</v>
      </c>
    </row>
    <row r="155" spans="18:21">
      <c r="R155" s="65"/>
      <c r="S155" s="241" t="s">
        <v>315</v>
      </c>
      <c r="T155" s="231">
        <v>613</v>
      </c>
    </row>
    <row r="156" spans="18:21">
      <c r="R156" s="65"/>
      <c r="S156" s="241" t="s">
        <v>384</v>
      </c>
      <c r="T156" s="231">
        <v>618</v>
      </c>
    </row>
    <row r="157" spans="18:21">
      <c r="R157" s="65"/>
      <c r="S157" s="241" t="s">
        <v>305</v>
      </c>
      <c r="T157" s="231">
        <v>615</v>
      </c>
    </row>
    <row r="158" spans="18:21">
      <c r="R158" s="65"/>
      <c r="S158" s="241" t="s">
        <v>306</v>
      </c>
      <c r="T158" s="231">
        <v>616</v>
      </c>
    </row>
    <row r="159" spans="18:21">
      <c r="R159" s="65"/>
      <c r="S159" s="230" t="s">
        <v>74</v>
      </c>
      <c r="T159" s="231">
        <v>999</v>
      </c>
    </row>
    <row r="160" spans="18:21">
      <c r="S160" s="227"/>
      <c r="T160" s="228"/>
      <c r="U160" s="64" t="s">
        <v>292</v>
      </c>
    </row>
    <row r="161" spans="18:20">
      <c r="S161" s="225" t="s">
        <v>385</v>
      </c>
      <c r="T161" s="226">
        <v>702</v>
      </c>
    </row>
    <row r="162" spans="18:20">
      <c r="S162" s="225" t="s">
        <v>109</v>
      </c>
      <c r="T162" s="226">
        <v>703</v>
      </c>
    </row>
    <row r="163" spans="18:20">
      <c r="S163" s="225" t="s">
        <v>110</v>
      </c>
      <c r="T163" s="226">
        <v>704</v>
      </c>
    </row>
    <row r="164" spans="18:20">
      <c r="S164" s="225" t="s">
        <v>111</v>
      </c>
      <c r="T164" s="226">
        <v>705</v>
      </c>
    </row>
    <row r="165" spans="18:20">
      <c r="S165" s="225" t="s">
        <v>112</v>
      </c>
      <c r="T165" s="226">
        <v>706</v>
      </c>
    </row>
    <row r="166" spans="18:20">
      <c r="S166" s="225" t="s">
        <v>113</v>
      </c>
      <c r="T166" s="226">
        <v>707</v>
      </c>
    </row>
    <row r="167" spans="18:20">
      <c r="S167" s="225" t="s">
        <v>114</v>
      </c>
      <c r="T167" s="226">
        <v>708</v>
      </c>
    </row>
    <row r="168" spans="18:20">
      <c r="S168" s="225" t="s">
        <v>313</v>
      </c>
      <c r="T168" s="226">
        <v>710</v>
      </c>
    </row>
    <row r="169" spans="18:20">
      <c r="S169" s="225" t="s">
        <v>115</v>
      </c>
      <c r="T169" s="226">
        <v>712</v>
      </c>
    </row>
    <row r="170" spans="18:20">
      <c r="S170" s="225" t="s">
        <v>295</v>
      </c>
      <c r="T170" s="226">
        <v>713</v>
      </c>
    </row>
    <row r="171" spans="18:20">
      <c r="S171" s="225" t="s">
        <v>296</v>
      </c>
      <c r="T171" s="226">
        <v>714</v>
      </c>
    </row>
    <row r="172" spans="18:20">
      <c r="S172" s="225" t="s">
        <v>297</v>
      </c>
      <c r="T172" s="226">
        <v>715</v>
      </c>
    </row>
    <row r="173" spans="18:20">
      <c r="S173" s="225" t="s">
        <v>316</v>
      </c>
      <c r="T173" s="226">
        <v>716</v>
      </c>
    </row>
    <row r="174" spans="18:20">
      <c r="S174" s="230" t="s">
        <v>74</v>
      </c>
      <c r="T174" s="231">
        <v>999</v>
      </c>
    </row>
    <row r="176" spans="18:20">
      <c r="R176" s="3"/>
      <c r="S176" s="3"/>
      <c r="T176" s="3"/>
    </row>
    <row r="177" spans="18:21">
      <c r="R177" s="65"/>
      <c r="S177" s="230"/>
      <c r="T177" s="231"/>
    </row>
    <row r="178" spans="18:21">
      <c r="R178" s="65"/>
      <c r="S178" s="230"/>
      <c r="T178" s="231"/>
    </row>
    <row r="179" spans="18:21">
      <c r="R179" s="65"/>
      <c r="S179" s="227"/>
      <c r="T179" s="228"/>
      <c r="U179" s="64" t="s">
        <v>14</v>
      </c>
    </row>
    <row r="180" spans="18:21">
      <c r="R180" s="65"/>
      <c r="S180" s="225" t="s">
        <v>293</v>
      </c>
      <c r="T180" s="226">
        <v>501</v>
      </c>
    </row>
    <row r="181" spans="18:21">
      <c r="R181" s="65"/>
      <c r="S181" s="230" t="s">
        <v>294</v>
      </c>
      <c r="T181" s="231">
        <v>502</v>
      </c>
    </row>
    <row r="182" spans="18:21">
      <c r="R182" s="65"/>
      <c r="S182" s="230" t="s">
        <v>307</v>
      </c>
      <c r="T182" s="231">
        <v>503</v>
      </c>
    </row>
    <row r="183" spans="18:21">
      <c r="R183" s="65"/>
      <c r="S183" s="230" t="s">
        <v>308</v>
      </c>
      <c r="T183" s="231">
        <v>504</v>
      </c>
    </row>
    <row r="184" spans="18:21">
      <c r="R184" s="65"/>
      <c r="S184" s="230" t="s">
        <v>309</v>
      </c>
      <c r="T184" s="231">
        <v>505</v>
      </c>
    </row>
    <row r="185" spans="18:21">
      <c r="R185" s="65"/>
      <c r="S185" s="230" t="s">
        <v>310</v>
      </c>
      <c r="T185" s="231">
        <v>506</v>
      </c>
    </row>
    <row r="186" spans="18:21">
      <c r="R186" s="65"/>
      <c r="S186" s="230" t="s">
        <v>311</v>
      </c>
      <c r="T186" s="231">
        <v>507</v>
      </c>
    </row>
    <row r="187" spans="18:21">
      <c r="S187" s="227" t="s">
        <v>74</v>
      </c>
      <c r="T187" s="228">
        <v>999</v>
      </c>
      <c r="U187" s="64" t="s">
        <v>392</v>
      </c>
    </row>
    <row r="188" spans="18:21">
      <c r="S188" s="230" t="s">
        <v>15</v>
      </c>
      <c r="T188" s="231">
        <v>1</v>
      </c>
    </row>
    <row r="189" spans="18:21">
      <c r="S189" s="225" t="s">
        <v>16</v>
      </c>
      <c r="T189" s="226">
        <v>2</v>
      </c>
    </row>
    <row r="190" spans="18:21">
      <c r="S190" s="225" t="s">
        <v>17</v>
      </c>
      <c r="T190" s="226">
        <v>3</v>
      </c>
    </row>
    <row r="191" spans="18:21">
      <c r="S191" s="225" t="s">
        <v>18</v>
      </c>
      <c r="T191" s="226">
        <v>4</v>
      </c>
    </row>
    <row r="192" spans="18:21">
      <c r="S192" s="225" t="s">
        <v>19</v>
      </c>
      <c r="T192" s="226">
        <v>5</v>
      </c>
    </row>
    <row r="193" spans="19:20">
      <c r="S193" s="225" t="s">
        <v>20</v>
      </c>
      <c r="T193" s="226">
        <v>6</v>
      </c>
    </row>
    <row r="194" spans="19:20">
      <c r="S194" s="225" t="s">
        <v>21</v>
      </c>
      <c r="T194" s="226">
        <v>7</v>
      </c>
    </row>
    <row r="195" spans="19:20">
      <c r="S195" s="225" t="s">
        <v>22</v>
      </c>
      <c r="T195" s="226">
        <v>8</v>
      </c>
    </row>
    <row r="196" spans="19:20">
      <c r="S196" s="225" t="s">
        <v>23</v>
      </c>
      <c r="T196" s="226">
        <v>9</v>
      </c>
    </row>
    <row r="197" spans="19:20">
      <c r="S197" s="225" t="s">
        <v>24</v>
      </c>
      <c r="T197" s="226">
        <v>10</v>
      </c>
    </row>
    <row r="198" spans="19:20">
      <c r="S198" s="225" t="s">
        <v>25</v>
      </c>
      <c r="T198" s="226">
        <v>11</v>
      </c>
    </row>
    <row r="199" spans="19:20">
      <c r="S199" s="225" t="s">
        <v>26</v>
      </c>
      <c r="T199" s="226">
        <v>12</v>
      </c>
    </row>
    <row r="200" spans="19:20">
      <c r="S200" s="225" t="s">
        <v>27</v>
      </c>
      <c r="T200" s="226">
        <v>13</v>
      </c>
    </row>
    <row r="201" spans="19:20">
      <c r="S201" s="225" t="s">
        <v>28</v>
      </c>
      <c r="T201" s="226">
        <v>14</v>
      </c>
    </row>
    <row r="202" spans="19:20">
      <c r="S202" s="225" t="s">
        <v>29</v>
      </c>
      <c r="T202" s="226">
        <v>15</v>
      </c>
    </row>
    <row r="203" spans="19:20">
      <c r="S203" s="225" t="s">
        <v>30</v>
      </c>
      <c r="T203" s="226">
        <v>16</v>
      </c>
    </row>
    <row r="204" spans="19:20">
      <c r="S204" s="225" t="s">
        <v>31</v>
      </c>
      <c r="T204" s="226">
        <v>17</v>
      </c>
    </row>
    <row r="205" spans="19:20">
      <c r="S205" s="225" t="s">
        <v>32</v>
      </c>
      <c r="T205" s="226">
        <v>18</v>
      </c>
    </row>
    <row r="206" spans="19:20">
      <c r="S206" s="225" t="s">
        <v>33</v>
      </c>
      <c r="T206" s="226">
        <v>19</v>
      </c>
    </row>
    <row r="207" spans="19:20">
      <c r="S207" s="225" t="s">
        <v>34</v>
      </c>
      <c r="T207" s="226">
        <v>20</v>
      </c>
    </row>
    <row r="208" spans="19:20">
      <c r="S208" s="225" t="s">
        <v>35</v>
      </c>
      <c r="T208" s="226">
        <v>21</v>
      </c>
    </row>
    <row r="209" spans="19:20">
      <c r="S209" s="225" t="s">
        <v>36</v>
      </c>
      <c r="T209" s="226">
        <v>22</v>
      </c>
    </row>
    <row r="210" spans="19:20">
      <c r="S210" s="225" t="s">
        <v>37</v>
      </c>
      <c r="T210" s="226">
        <v>23</v>
      </c>
    </row>
    <row r="211" spans="19:20">
      <c r="S211" s="225" t="s">
        <v>38</v>
      </c>
      <c r="T211" s="226">
        <v>24</v>
      </c>
    </row>
    <row r="212" spans="19:20">
      <c r="S212" s="225" t="s">
        <v>39</v>
      </c>
      <c r="T212" s="226">
        <v>25</v>
      </c>
    </row>
    <row r="213" spans="19:20">
      <c r="S213" s="225" t="s">
        <v>40</v>
      </c>
      <c r="T213" s="226">
        <v>26</v>
      </c>
    </row>
    <row r="214" spans="19:20">
      <c r="S214" s="225" t="s">
        <v>41</v>
      </c>
      <c r="T214" s="226">
        <v>27</v>
      </c>
    </row>
    <row r="215" spans="19:20">
      <c r="S215" s="225" t="s">
        <v>42</v>
      </c>
      <c r="T215" s="226">
        <v>28</v>
      </c>
    </row>
    <row r="216" spans="19:20">
      <c r="S216" s="225" t="s">
        <v>43</v>
      </c>
      <c r="T216" s="226">
        <v>29</v>
      </c>
    </row>
    <row r="217" spans="19:20">
      <c r="S217" s="225" t="s">
        <v>44</v>
      </c>
      <c r="T217" s="226">
        <v>30</v>
      </c>
    </row>
    <row r="218" spans="19:20">
      <c r="S218" s="225" t="s">
        <v>45</v>
      </c>
      <c r="T218" s="226">
        <v>31</v>
      </c>
    </row>
    <row r="219" spans="19:20">
      <c r="S219" s="225" t="s">
        <v>46</v>
      </c>
      <c r="T219" s="226">
        <v>32</v>
      </c>
    </row>
    <row r="220" spans="19:20">
      <c r="S220" s="225" t="s">
        <v>47</v>
      </c>
      <c r="T220" s="226">
        <v>33</v>
      </c>
    </row>
    <row r="221" spans="19:20">
      <c r="S221" s="225" t="s">
        <v>48</v>
      </c>
      <c r="T221" s="226">
        <v>34</v>
      </c>
    </row>
    <row r="222" spans="19:20">
      <c r="S222" s="225" t="s">
        <v>49</v>
      </c>
      <c r="T222" s="226">
        <v>35</v>
      </c>
    </row>
    <row r="223" spans="19:20">
      <c r="S223" s="225" t="s">
        <v>50</v>
      </c>
      <c r="T223" s="226">
        <v>36</v>
      </c>
    </row>
    <row r="224" spans="19:20">
      <c r="S224" s="225" t="s">
        <v>51</v>
      </c>
      <c r="T224" s="226">
        <v>37</v>
      </c>
    </row>
    <row r="225" spans="19:20">
      <c r="S225" s="225" t="s">
        <v>52</v>
      </c>
      <c r="T225" s="226">
        <v>38</v>
      </c>
    </row>
    <row r="226" spans="19:20">
      <c r="S226" s="225" t="s">
        <v>53</v>
      </c>
      <c r="T226" s="226">
        <v>39</v>
      </c>
    </row>
    <row r="227" spans="19:20">
      <c r="S227" s="225" t="s">
        <v>54</v>
      </c>
      <c r="T227" s="226">
        <v>40</v>
      </c>
    </row>
    <row r="228" spans="19:20">
      <c r="S228" s="225" t="s">
        <v>55</v>
      </c>
      <c r="T228" s="226">
        <v>41</v>
      </c>
    </row>
    <row r="229" spans="19:20">
      <c r="S229" s="225" t="s">
        <v>56</v>
      </c>
      <c r="T229" s="226">
        <v>42</v>
      </c>
    </row>
    <row r="230" spans="19:20">
      <c r="S230" s="225" t="s">
        <v>57</v>
      </c>
      <c r="T230" s="226">
        <v>43</v>
      </c>
    </row>
    <row r="231" spans="19:20">
      <c r="S231" s="225" t="s">
        <v>58</v>
      </c>
      <c r="T231" s="226">
        <v>44</v>
      </c>
    </row>
    <row r="232" spans="19:20">
      <c r="S232" s="225" t="s">
        <v>59</v>
      </c>
      <c r="T232" s="226">
        <v>45</v>
      </c>
    </row>
    <row r="233" spans="19:20">
      <c r="S233" s="225" t="s">
        <v>60</v>
      </c>
      <c r="T233" s="226">
        <v>46</v>
      </c>
    </row>
    <row r="234" spans="19:20">
      <c r="S234" s="225" t="s">
        <v>61</v>
      </c>
      <c r="T234" s="226">
        <v>47</v>
      </c>
    </row>
    <row r="235" spans="19:20">
      <c r="S235" s="225" t="s">
        <v>62</v>
      </c>
      <c r="T235" s="226">
        <v>48</v>
      </c>
    </row>
    <row r="236" spans="19:20">
      <c r="S236" s="225" t="s">
        <v>63</v>
      </c>
      <c r="T236" s="226">
        <v>49</v>
      </c>
    </row>
    <row r="237" spans="19:20">
      <c r="S237" s="225" t="s">
        <v>64</v>
      </c>
      <c r="T237" s="226">
        <v>50</v>
      </c>
    </row>
    <row r="238" spans="19:20">
      <c r="S238" s="225" t="s">
        <v>65</v>
      </c>
      <c r="T238" s="226">
        <v>51</v>
      </c>
    </row>
    <row r="239" spans="19:20">
      <c r="S239" s="225" t="s">
        <v>66</v>
      </c>
      <c r="T239" s="226">
        <v>52</v>
      </c>
    </row>
    <row r="240" spans="19:20">
      <c r="S240" s="225" t="s">
        <v>67</v>
      </c>
      <c r="T240" s="226">
        <v>53</v>
      </c>
    </row>
    <row r="241" spans="18:20">
      <c r="S241" s="225" t="s">
        <v>68</v>
      </c>
      <c r="T241" s="226">
        <v>54</v>
      </c>
    </row>
    <row r="242" spans="18:20">
      <c r="S242" s="225" t="s">
        <v>69</v>
      </c>
      <c r="T242" s="226">
        <v>55</v>
      </c>
    </row>
    <row r="243" spans="18:20">
      <c r="S243" s="225" t="s">
        <v>70</v>
      </c>
      <c r="T243" s="226">
        <v>56</v>
      </c>
    </row>
    <row r="244" spans="18:20">
      <c r="S244" s="225" t="s">
        <v>71</v>
      </c>
      <c r="T244" s="226">
        <v>57</v>
      </c>
    </row>
    <row r="245" spans="18:20">
      <c r="S245" s="225" t="s">
        <v>72</v>
      </c>
      <c r="T245" s="226">
        <v>58</v>
      </c>
    </row>
    <row r="246" spans="18:20">
      <c r="S246" s="225" t="s">
        <v>73</v>
      </c>
      <c r="T246" s="226">
        <v>59</v>
      </c>
    </row>
    <row r="247" spans="18:20">
      <c r="S247" s="225" t="s">
        <v>393</v>
      </c>
      <c r="T247" s="226">
        <v>60</v>
      </c>
    </row>
    <row r="248" spans="18:20">
      <c r="S248" s="225" t="s">
        <v>298</v>
      </c>
      <c r="T248" s="226">
        <v>61</v>
      </c>
    </row>
    <row r="249" spans="18:20">
      <c r="S249" s="225" t="s">
        <v>314</v>
      </c>
      <c r="T249" s="226">
        <v>62</v>
      </c>
    </row>
    <row r="250" spans="18:20">
      <c r="S250" s="225" t="s">
        <v>379</v>
      </c>
      <c r="T250" s="226">
        <v>63</v>
      </c>
    </row>
    <row r="251" spans="18:20">
      <c r="R251" s="65"/>
      <c r="S251" s="225" t="s">
        <v>380</v>
      </c>
      <c r="T251" s="226">
        <v>64</v>
      </c>
    </row>
    <row r="252" spans="18:20">
      <c r="S252" s="225" t="s">
        <v>381</v>
      </c>
      <c r="T252" s="226">
        <v>65</v>
      </c>
    </row>
    <row r="253" spans="18:20">
      <c r="S253" s="225" t="s">
        <v>394</v>
      </c>
      <c r="T253" s="226">
        <v>66</v>
      </c>
    </row>
    <row r="254" spans="18:20">
      <c r="S254" s="225" t="s">
        <v>74</v>
      </c>
      <c r="T254" s="226">
        <v>999</v>
      </c>
    </row>
    <row r="262" spans="19:21">
      <c r="S262" s="227"/>
      <c r="T262" s="228"/>
      <c r="U262" s="64" t="s">
        <v>545</v>
      </c>
    </row>
    <row r="263" spans="19:21">
      <c r="S263" s="230" t="s">
        <v>104</v>
      </c>
      <c r="T263" s="231">
        <v>601</v>
      </c>
    </row>
    <row r="264" spans="19:21">
      <c r="S264" s="225" t="s">
        <v>105</v>
      </c>
      <c r="T264" s="226">
        <v>602</v>
      </c>
    </row>
    <row r="265" spans="19:21">
      <c r="S265" s="241" t="s">
        <v>312</v>
      </c>
      <c r="T265" s="226">
        <v>612</v>
      </c>
    </row>
    <row r="266" spans="19:21">
      <c r="S266" s="241" t="s">
        <v>315</v>
      </c>
      <c r="T266" s="231">
        <v>613</v>
      </c>
    </row>
    <row r="267" spans="19:21">
      <c r="S267" s="230" t="s">
        <v>74</v>
      </c>
      <c r="T267" s="231">
        <v>999</v>
      </c>
    </row>
  </sheetData>
  <sheetProtection algorithmName="SHA-512" hashValue="9wACT2PLGfZYuil9FaQNZ5IB/J9D0xH2skltsCa6poBS+l1APqDwZsP5NV8wjRTEEdxTXss9Us9kwd+cbb6f6Q==" saltValue="ZxQlhXb5iM4A2oCi9PwQXg==" spinCount="100000" sheet="1" objects="1" scenarios="1"/>
  <mergeCells count="13">
    <mergeCell ref="C9:E9"/>
    <mergeCell ref="AN3:BB3"/>
    <mergeCell ref="W5:X5"/>
    <mergeCell ref="AL2:AL6"/>
    <mergeCell ref="AM2:AM6"/>
    <mergeCell ref="AN2:BB2"/>
    <mergeCell ref="AN4:BB4"/>
    <mergeCell ref="BC4:BQ4"/>
    <mergeCell ref="BR4:CF4"/>
    <mergeCell ref="BC2:BQ2"/>
    <mergeCell ref="BR2:CF2"/>
    <mergeCell ref="BC3:BQ3"/>
    <mergeCell ref="BR3:CF3"/>
  </mergeCells>
  <phoneticPr fontId="3"/>
  <conditionalFormatting sqref="AY7:BD8 AN3:AN4 BC3:BC4 BR7:BS8 BE5:BQ6 BR3:BR4 AP5:AW6 AY5:BB6 BT5:CF8 AP9:BB27 AX5:AX7 AL7:AL8 AM7:AW7 AM8:AX8">
    <cfRule type="cellIs" dxfId="11" priority="1" stopIfTrue="1" operator="equal">
      <formula>"○"</formula>
    </cfRule>
  </conditionalFormatting>
  <conditionalFormatting sqref="BE7:BQ27">
    <cfRule type="cellIs" dxfId="10" priority="2" stopIfTrue="1" operator="equal">
      <formula>19</formula>
    </cfRule>
    <cfRule type="cellIs" dxfId="9" priority="3" stopIfTrue="1" operator="equal">
      <formula>35</formula>
    </cfRule>
    <cfRule type="cellIs" dxfId="8" priority="4" stopIfTrue="1" operator="equal">
      <formula>34</formula>
    </cfRule>
  </conditionalFormatting>
  <dataValidations disablePrompts="1" xWindow="576" yWindow="189" count="5">
    <dataValidation type="custom" allowBlank="1" showInputMessage="1" showErrorMessage="1" sqref="G7:G8 G4" xr:uid="{00000000-0002-0000-0100-000000000000}">
      <formula1>TRIM(G4)&lt;&gt;""</formula1>
    </dataValidation>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1000000}">
      <formula1>1</formula1>
      <formula2>9999999999</formula2>
    </dataValidation>
    <dataValidation type="list" allowBlank="1" showInputMessage="1" showErrorMessage="1" sqref="W2" xr:uid="{00000000-0002-0000-0100-000002000000}">
      <formula1>$Y$4:$AG$4</formula1>
    </dataValidation>
    <dataValidation allowBlank="1" showInputMessage="1" showErrorMessage="1" sqref="G5" xr:uid="{00000000-0002-0000-0100-000003000000}"/>
    <dataValidation type="list" allowBlank="1" showInputMessage="1" showErrorMessage="1" promptTitle="発注者コード" prompt="リストから選択してください。" sqref="G6" xr:uid="{00000000-0002-0000-0100-000004000000}">
      <formula1>$S$104:$S$124</formula1>
    </dataValidation>
  </dataValidations>
  <pageMargins left="0.78740157480314965" right="0.78740157480314965" top="0.98425196850393704" bottom="0.98425196850393704" header="0.51181102362204722" footer="0.51181102362204722"/>
  <pageSetup paperSize="9" scale="85" orientation="portrait" horizontalDpi="4294967292" r:id="rId1"/>
  <headerFooter alignWithMargins="0">
    <oddFooter>&amp;C&amp;P/&amp;N</oddFooter>
  </headerFooter>
  <drawing r:id="rId2"/>
  <legacyDrawing r:id="rId3"/>
  <controls>
    <mc:AlternateContent xmlns:mc="http://schemas.openxmlformats.org/markup-compatibility/2006">
      <mc:Choice Requires="x14">
        <control shapeId="1026" r:id="rId4" name="CommandButton1">
          <controlPr defaultSize="0" autoLine="0" r:id="rId5">
            <anchor moveWithCells="1" sizeWithCells="1">
              <from>
                <xdr:col>24</xdr:col>
                <xdr:colOff>228600</xdr:colOff>
                <xdr:row>1</xdr:row>
                <xdr:rowOff>9525</xdr:rowOff>
              </from>
              <to>
                <xdr:col>26</xdr:col>
                <xdr:colOff>152400</xdr:colOff>
                <xdr:row>2</xdr:row>
                <xdr:rowOff>152400</xdr:rowOff>
              </to>
            </anchor>
          </controlPr>
        </control>
      </mc:Choice>
      <mc:Fallback>
        <control shapeId="1026" r:id="rId4"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248"/>
  <sheetViews>
    <sheetView showGridLines="0" topLeftCell="B1" zoomScaleNormal="100" workbookViewId="0">
      <selection activeCell="B1" sqref="B1"/>
    </sheetView>
  </sheetViews>
  <sheetFormatPr defaultRowHeight="13.5"/>
  <cols>
    <col min="1" max="1" width="5.125" style="1" hidden="1" customWidth="1"/>
    <col min="2" max="3" width="3.625" style="1" customWidth="1"/>
    <col min="4" max="4" width="16.375" style="1" customWidth="1"/>
    <col min="5" max="5" width="3.375" style="24" customWidth="1"/>
    <col min="6" max="6" width="3.375" style="40" customWidth="1"/>
    <col min="7" max="7" width="44.625" customWidth="1"/>
    <col min="8" max="8" width="16.625" customWidth="1"/>
    <col min="9" max="9" width="18.375" style="264" customWidth="1"/>
    <col min="10" max="18" width="9" style="264"/>
    <col min="19" max="19" width="9" style="283"/>
    <col min="20" max="20" width="9" style="264"/>
    <col min="21" max="21" width="9" style="283"/>
    <col min="22" max="25" width="9" style="213"/>
    <col min="26" max="26" width="9" style="219"/>
  </cols>
  <sheetData>
    <row r="1" spans="2:30" s="10" customFormat="1" ht="15" customHeight="1">
      <c r="B1" s="13"/>
      <c r="C1" s="2" t="s">
        <v>12</v>
      </c>
      <c r="D1" s="2"/>
      <c r="E1" s="24"/>
      <c r="F1" s="40"/>
      <c r="G1" s="1"/>
      <c r="H1" s="1"/>
      <c r="I1" s="264"/>
      <c r="J1" s="265"/>
      <c r="K1" s="265"/>
      <c r="L1" s="265"/>
      <c r="M1" s="265"/>
      <c r="N1" s="265"/>
      <c r="O1" s="265"/>
      <c r="P1" s="266"/>
      <c r="Q1" s="266"/>
      <c r="R1" s="266"/>
      <c r="S1" s="267"/>
      <c r="T1" s="268"/>
      <c r="U1" s="266"/>
      <c r="V1" s="268"/>
      <c r="W1" s="265"/>
      <c r="X1" s="265"/>
      <c r="Y1" s="207"/>
      <c r="Z1" s="207"/>
    </row>
    <row r="2" spans="2:30" s="1" customFormat="1" ht="15" customHeight="1">
      <c r="B2" s="13"/>
      <c r="C2" s="13"/>
      <c r="D2" s="19"/>
      <c r="E2" s="24"/>
      <c r="F2" s="40"/>
      <c r="I2" s="265"/>
      <c r="J2" s="265"/>
      <c r="K2" s="265"/>
      <c r="L2" s="265"/>
      <c r="M2" s="269"/>
      <c r="N2" s="270"/>
      <c r="O2" s="270"/>
      <c r="P2" s="271"/>
      <c r="Q2" s="217"/>
      <c r="R2" s="217"/>
      <c r="S2" s="266"/>
      <c r="T2" s="217"/>
      <c r="U2" s="265"/>
      <c r="V2" s="217"/>
      <c r="W2" s="217"/>
      <c r="X2" s="217"/>
      <c r="Y2" s="213"/>
      <c r="Z2" s="213"/>
    </row>
    <row r="3" spans="2:30" s="10" customFormat="1" ht="15" customHeight="1">
      <c r="B3" s="22" t="s">
        <v>11</v>
      </c>
      <c r="C3" s="21" t="s">
        <v>277</v>
      </c>
      <c r="D3" s="16"/>
      <c r="E3" s="23"/>
      <c r="F3" s="40"/>
      <c r="G3" s="1"/>
      <c r="H3" s="1"/>
      <c r="I3" s="265"/>
      <c r="J3" s="265"/>
      <c r="K3" s="265"/>
      <c r="L3" s="265"/>
      <c r="M3" s="269"/>
      <c r="N3" s="265"/>
      <c r="O3" s="265"/>
      <c r="P3" s="272"/>
      <c r="Q3" s="272"/>
      <c r="R3" s="272"/>
      <c r="S3" s="273"/>
      <c r="T3" s="274"/>
      <c r="U3" s="266"/>
      <c r="V3" s="217"/>
      <c r="W3" s="217"/>
      <c r="X3" s="217"/>
      <c r="Y3" s="213"/>
      <c r="Z3" s="213"/>
      <c r="AA3" s="1"/>
      <c r="AB3" s="1"/>
      <c r="AC3" s="1"/>
      <c r="AD3" s="1"/>
    </row>
    <row r="4" spans="2:30" s="1" customFormat="1" ht="15" customHeight="1">
      <c r="C4" s="70"/>
      <c r="D4" s="71" t="s">
        <v>122</v>
      </c>
      <c r="E4" s="23"/>
      <c r="F4" s="39" t="str">
        <f t="shared" ref="F4:F9" si="0">IF(G4="","※","")</f>
        <v>※</v>
      </c>
      <c r="G4" s="506"/>
      <c r="H4" s="7"/>
      <c r="I4" s="265"/>
      <c r="J4" s="269"/>
      <c r="K4" s="265"/>
      <c r="L4" s="265"/>
      <c r="M4" s="269"/>
      <c r="N4" s="265"/>
      <c r="O4" s="265"/>
      <c r="P4" s="275"/>
      <c r="Q4" s="272"/>
      <c r="R4" s="272"/>
      <c r="S4" s="273"/>
      <c r="T4" s="274"/>
      <c r="U4" s="266"/>
      <c r="V4" s="217"/>
      <c r="W4" s="217"/>
      <c r="X4" s="217"/>
      <c r="Y4" s="213"/>
      <c r="Z4" s="213"/>
    </row>
    <row r="5" spans="2:30" s="1" customFormat="1" ht="13.5" customHeight="1">
      <c r="B5" s="13"/>
      <c r="C5" s="8"/>
      <c r="D5" s="16" t="s">
        <v>0</v>
      </c>
      <c r="E5" s="23"/>
      <c r="F5" s="39" t="str">
        <f t="shared" si="0"/>
        <v>※</v>
      </c>
      <c r="G5" s="507"/>
      <c r="H5" s="7"/>
      <c r="I5" s="265"/>
      <c r="J5" s="265"/>
      <c r="K5" s="265"/>
      <c r="L5" s="265"/>
      <c r="M5" s="269"/>
      <c r="N5" s="265"/>
      <c r="O5" s="265"/>
      <c r="P5" s="275"/>
      <c r="Q5" s="272"/>
      <c r="R5" s="272"/>
      <c r="S5" s="273"/>
      <c r="T5" s="274"/>
      <c r="U5" s="266"/>
      <c r="V5" s="276"/>
      <c r="W5" s="217"/>
      <c r="X5" s="217"/>
      <c r="Y5" s="213"/>
      <c r="Z5" s="213"/>
    </row>
    <row r="6" spans="2:30" s="1" customFormat="1" ht="13.5" customHeight="1">
      <c r="B6" s="13"/>
      <c r="C6" s="8"/>
      <c r="D6" s="16" t="s">
        <v>1</v>
      </c>
      <c r="E6" s="23"/>
      <c r="F6" s="39" t="str">
        <f t="shared" si="0"/>
        <v>※</v>
      </c>
      <c r="G6" s="507"/>
      <c r="H6" s="7"/>
      <c r="I6" s="265"/>
      <c r="J6" s="265"/>
      <c r="K6" s="265"/>
      <c r="L6" s="277"/>
      <c r="M6" s="269"/>
      <c r="N6" s="265"/>
      <c r="O6" s="265"/>
      <c r="P6" s="272"/>
      <c r="Q6" s="272"/>
      <c r="R6" s="272"/>
      <c r="S6" s="273"/>
      <c r="T6" s="274"/>
      <c r="U6" s="266"/>
      <c r="V6" s="217"/>
      <c r="W6" s="217"/>
      <c r="X6" s="217"/>
      <c r="Y6" s="213"/>
      <c r="Z6" s="213"/>
    </row>
    <row r="7" spans="2:30" s="1" customFormat="1" ht="13.5" customHeight="1">
      <c r="B7" s="13"/>
      <c r="C7" s="8"/>
      <c r="D7" s="16" t="s">
        <v>2</v>
      </c>
      <c r="E7" s="23"/>
      <c r="F7" s="39" t="str">
        <f t="shared" si="0"/>
        <v>※</v>
      </c>
      <c r="G7" s="507"/>
      <c r="H7" s="7"/>
      <c r="I7" s="265"/>
      <c r="J7" s="265"/>
      <c r="K7" s="265"/>
      <c r="L7" s="265"/>
      <c r="M7" s="269"/>
      <c r="N7" s="265"/>
      <c r="O7" s="265"/>
      <c r="P7" s="275"/>
      <c r="Q7" s="272"/>
      <c r="R7" s="272"/>
      <c r="S7" s="273"/>
      <c r="T7" s="274"/>
      <c r="U7" s="266"/>
      <c r="V7" s="217"/>
      <c r="W7" s="217"/>
      <c r="X7" s="217"/>
      <c r="Y7" s="213"/>
      <c r="Z7" s="213"/>
    </row>
    <row r="8" spans="2:30" s="1" customFormat="1" ht="13.5" customHeight="1">
      <c r="B8" s="13"/>
      <c r="C8" s="8"/>
      <c r="D8" s="16" t="s">
        <v>3</v>
      </c>
      <c r="E8" s="23"/>
      <c r="F8" s="39" t="str">
        <f t="shared" si="0"/>
        <v>※</v>
      </c>
      <c r="G8" s="506"/>
      <c r="H8" s="25" t="s">
        <v>5</v>
      </c>
      <c r="I8" s="278"/>
      <c r="J8" s="265"/>
      <c r="K8" s="265"/>
      <c r="L8" s="265"/>
      <c r="M8" s="269"/>
      <c r="N8" s="269"/>
      <c r="O8" s="269"/>
      <c r="P8" s="275"/>
      <c r="Q8" s="272"/>
      <c r="R8" s="272"/>
      <c r="S8" s="273"/>
      <c r="T8" s="274"/>
      <c r="U8" s="266"/>
      <c r="V8" s="217"/>
      <c r="W8" s="217"/>
      <c r="X8" s="217"/>
      <c r="Y8" s="213"/>
      <c r="Z8" s="213"/>
    </row>
    <row r="9" spans="2:30" s="1" customFormat="1" ht="13.5" customHeight="1">
      <c r="B9" s="13"/>
      <c r="C9" s="8"/>
      <c r="D9" s="16" t="s">
        <v>4</v>
      </c>
      <c r="E9" s="23"/>
      <c r="F9" s="39" t="str">
        <f t="shared" si="0"/>
        <v>※</v>
      </c>
      <c r="G9" s="508"/>
      <c r="H9" s="25" t="s">
        <v>6</v>
      </c>
      <c r="I9" s="265"/>
      <c r="J9" s="269"/>
      <c r="K9" s="265"/>
      <c r="L9" s="265"/>
      <c r="M9" s="269"/>
      <c r="N9" s="265"/>
      <c r="O9" s="265"/>
      <c r="P9" s="272"/>
      <c r="Q9" s="272"/>
      <c r="R9" s="272"/>
      <c r="S9" s="273"/>
      <c r="T9" s="274"/>
      <c r="U9" s="266"/>
      <c r="V9" s="217"/>
      <c r="W9" s="217"/>
      <c r="X9" s="217"/>
      <c r="Y9" s="213"/>
      <c r="Z9" s="213"/>
    </row>
    <row r="10" spans="2:30" s="1" customFormat="1" ht="13.5" customHeight="1">
      <c r="B10" s="10"/>
      <c r="C10" s="10"/>
      <c r="D10" s="10"/>
      <c r="E10" s="24"/>
      <c r="F10" s="40"/>
      <c r="G10" s="207"/>
      <c r="H10" s="13"/>
      <c r="I10" s="264"/>
      <c r="J10" s="265"/>
      <c r="K10" s="265"/>
      <c r="L10" s="265"/>
      <c r="M10" s="279"/>
      <c r="N10" s="265"/>
      <c r="O10" s="265"/>
      <c r="P10" s="280"/>
      <c r="Q10" s="272"/>
      <c r="R10" s="272"/>
      <c r="S10" s="273"/>
      <c r="T10" s="274"/>
      <c r="U10" s="266"/>
      <c r="V10" s="217"/>
      <c r="W10" s="217"/>
      <c r="X10" s="217"/>
      <c r="Y10" s="213"/>
      <c r="Z10" s="213"/>
    </row>
    <row r="11" spans="2:30" s="1" customFormat="1" ht="13.5" customHeight="1">
      <c r="B11" s="10"/>
      <c r="C11" s="10"/>
      <c r="D11" s="10"/>
      <c r="E11" s="24"/>
      <c r="F11" s="40"/>
      <c r="G11" s="207"/>
      <c r="H11" s="13"/>
      <c r="I11" s="264"/>
      <c r="J11" s="265"/>
      <c r="K11" s="265"/>
      <c r="L11" s="277"/>
      <c r="M11" s="269"/>
      <c r="N11" s="269"/>
      <c r="O11" s="269"/>
      <c r="P11" s="272"/>
      <c r="Q11" s="272"/>
      <c r="R11" s="272"/>
      <c r="S11" s="273"/>
      <c r="T11" s="274"/>
      <c r="U11" s="266"/>
      <c r="V11" s="217"/>
      <c r="W11" s="217"/>
      <c r="X11" s="217"/>
      <c r="Y11" s="213"/>
      <c r="Z11" s="213"/>
    </row>
    <row r="12" spans="2:30" s="1" customFormat="1" ht="15" customHeight="1">
      <c r="B12" s="28"/>
      <c r="C12" s="2"/>
      <c r="D12" s="191"/>
      <c r="E12" s="74"/>
      <c r="F12" s="41"/>
      <c r="G12" s="208"/>
      <c r="H12" s="2"/>
      <c r="I12" s="264"/>
      <c r="J12" s="281"/>
      <c r="K12" s="281"/>
      <c r="L12" s="281"/>
      <c r="M12" s="265"/>
      <c r="N12" s="265"/>
      <c r="O12" s="265"/>
      <c r="P12" s="265"/>
      <c r="Q12" s="265"/>
      <c r="R12" s="265"/>
      <c r="S12" s="273"/>
      <c r="T12" s="274"/>
      <c r="U12" s="266"/>
      <c r="V12" s="217"/>
      <c r="W12" s="217"/>
      <c r="X12" s="217"/>
      <c r="Y12" s="213"/>
      <c r="Z12" s="213"/>
    </row>
    <row r="13" spans="2:30" s="1" customFormat="1" ht="13.5" customHeight="1">
      <c r="B13" s="2"/>
      <c r="C13" s="2"/>
      <c r="D13" s="2"/>
      <c r="E13" s="192"/>
      <c r="F13" s="41"/>
      <c r="G13" s="210"/>
      <c r="H13" s="51" t="str">
        <f>IF(F13="E","二省所管名を確認して下さい。","")</f>
        <v/>
      </c>
      <c r="I13" s="264"/>
      <c r="J13" s="265"/>
      <c r="K13" s="265"/>
      <c r="L13" s="274"/>
      <c r="M13" s="265"/>
      <c r="N13" s="265"/>
      <c r="O13" s="265"/>
      <c r="P13" s="265"/>
      <c r="Q13" s="265"/>
      <c r="R13" s="265"/>
      <c r="S13" s="273"/>
      <c r="T13" s="274"/>
      <c r="U13" s="266"/>
      <c r="V13" s="217"/>
      <c r="W13" s="217"/>
      <c r="X13" s="217"/>
      <c r="Y13" s="213"/>
      <c r="Z13" s="213"/>
    </row>
    <row r="14" spans="2:30">
      <c r="B14" s="2"/>
      <c r="C14" s="2"/>
      <c r="D14" s="2"/>
      <c r="E14" s="193"/>
      <c r="F14" s="41"/>
      <c r="G14" s="210"/>
      <c r="H14" s="51" t="str">
        <f>IF(F14="E","二省所管名を確認して下さい。",IF(F14="E ","工事費の リ．間接労務費を確認して下さい。",""))</f>
        <v/>
      </c>
      <c r="J14" s="282"/>
      <c r="K14" s="265"/>
      <c r="L14" s="274"/>
      <c r="M14" s="266"/>
      <c r="N14" s="266"/>
      <c r="O14" s="266"/>
      <c r="P14" s="265"/>
      <c r="Q14" s="265"/>
      <c r="R14" s="265"/>
      <c r="S14" s="273"/>
      <c r="T14" s="274"/>
      <c r="U14" s="266"/>
      <c r="V14" s="217"/>
      <c r="W14" s="217"/>
      <c r="X14" s="217"/>
    </row>
    <row r="15" spans="2:30" s="1" customFormat="1">
      <c r="B15" s="2"/>
      <c r="C15" s="2"/>
      <c r="D15" s="2"/>
      <c r="E15" s="192"/>
      <c r="F15" s="41"/>
      <c r="G15" s="211"/>
      <c r="H15" s="51" t="str">
        <f>IF(F15="E","もう１度選択して下さい。","")</f>
        <v/>
      </c>
      <c r="I15" s="283"/>
      <c r="J15" s="284"/>
      <c r="K15" s="266"/>
      <c r="L15" s="285"/>
      <c r="M15" s="266"/>
      <c r="N15" s="265"/>
      <c r="O15" s="265"/>
      <c r="P15" s="265"/>
      <c r="Q15" s="265"/>
      <c r="R15" s="265"/>
      <c r="S15" s="273"/>
      <c r="T15" s="274"/>
      <c r="U15" s="266"/>
      <c r="V15" s="217"/>
      <c r="W15" s="217"/>
      <c r="X15" s="217"/>
      <c r="Y15" s="213"/>
      <c r="Z15" s="213"/>
    </row>
    <row r="16" spans="2:30" s="1" customFormat="1" ht="13.5" customHeight="1">
      <c r="C16" s="2"/>
      <c r="D16" s="2"/>
      <c r="E16" s="79"/>
      <c r="F16" s="41"/>
      <c r="G16" s="212"/>
      <c r="H16" s="2"/>
      <c r="I16" s="264"/>
      <c r="J16" s="265"/>
      <c r="K16" s="265"/>
      <c r="L16" s="274"/>
      <c r="M16" s="266"/>
      <c r="N16" s="265"/>
      <c r="O16" s="265"/>
      <c r="P16" s="266"/>
      <c r="Q16" s="266"/>
      <c r="R16" s="266"/>
      <c r="S16" s="273"/>
      <c r="T16" s="285"/>
      <c r="U16" s="266"/>
      <c r="V16" s="217"/>
      <c r="W16" s="217"/>
      <c r="X16" s="217"/>
      <c r="Y16" s="213"/>
      <c r="Z16" s="213"/>
    </row>
    <row r="17" spans="2:24" ht="13.5" customHeight="1">
      <c r="G17" s="213"/>
      <c r="H17" s="2"/>
      <c r="J17" s="265"/>
      <c r="K17" s="265"/>
      <c r="L17" s="274"/>
      <c r="M17" s="266"/>
      <c r="N17" s="265"/>
      <c r="O17" s="265"/>
      <c r="P17" s="265"/>
      <c r="Q17" s="265"/>
      <c r="R17" s="265"/>
      <c r="S17" s="273"/>
      <c r="T17" s="274"/>
      <c r="U17" s="266"/>
      <c r="V17" s="217"/>
      <c r="W17" s="217"/>
      <c r="X17" s="217"/>
    </row>
    <row r="18" spans="2:24" ht="15" customHeight="1">
      <c r="G18" s="213"/>
      <c r="H18" s="2"/>
      <c r="J18" s="265"/>
      <c r="K18" s="265"/>
      <c r="L18" s="274"/>
      <c r="M18" s="266"/>
      <c r="N18" s="265"/>
      <c r="O18" s="265"/>
      <c r="P18" s="265"/>
      <c r="Q18" s="265"/>
      <c r="R18" s="265"/>
      <c r="S18" s="273"/>
      <c r="T18" s="274"/>
      <c r="U18" s="266"/>
      <c r="V18" s="217"/>
      <c r="W18" s="217"/>
      <c r="X18" s="217"/>
    </row>
    <row r="19" spans="2:24" ht="13.5" customHeight="1">
      <c r="B19" s="28"/>
      <c r="C19" s="2"/>
      <c r="D19" s="2"/>
      <c r="E19" s="74"/>
      <c r="F19" s="73"/>
      <c r="G19" s="214"/>
      <c r="H19" s="2"/>
      <c r="J19" s="265"/>
      <c r="K19" s="265"/>
      <c r="L19" s="274"/>
      <c r="M19" s="266"/>
      <c r="N19" s="59"/>
      <c r="O19" s="265"/>
      <c r="P19" s="265"/>
      <c r="Q19" s="265"/>
      <c r="R19" s="265"/>
      <c r="S19" s="273"/>
      <c r="T19" s="274"/>
      <c r="U19" s="266"/>
      <c r="V19" s="217"/>
      <c r="W19" s="217"/>
      <c r="X19" s="217"/>
    </row>
    <row r="20" spans="2:24">
      <c r="B20" s="2"/>
      <c r="C20" s="75"/>
      <c r="D20" s="76"/>
      <c r="E20" s="74"/>
      <c r="F20" s="41"/>
      <c r="G20" s="215"/>
      <c r="H20" s="18"/>
      <c r="J20" s="265"/>
      <c r="K20" s="265"/>
      <c r="L20" s="265"/>
      <c r="M20" s="266"/>
      <c r="N20" s="286"/>
      <c r="O20" s="265"/>
      <c r="P20" s="265"/>
      <c r="Q20" s="265"/>
      <c r="R20" s="265"/>
      <c r="S20" s="273"/>
      <c r="T20" s="274"/>
      <c r="U20" s="266"/>
      <c r="V20" s="217"/>
      <c r="W20" s="217"/>
      <c r="X20" s="217"/>
    </row>
    <row r="21" spans="2:24">
      <c r="B21" s="2"/>
      <c r="C21" s="2"/>
      <c r="D21" s="76"/>
      <c r="E21" s="74"/>
      <c r="F21" s="41"/>
      <c r="G21" s="216"/>
      <c r="H21" s="18"/>
      <c r="J21" s="265"/>
      <c r="K21" s="265"/>
      <c r="L21" s="265"/>
      <c r="M21" s="266"/>
      <c r="N21" s="265"/>
      <c r="O21" s="265"/>
      <c r="P21" s="265"/>
      <c r="Q21" s="265"/>
      <c r="R21" s="265"/>
      <c r="S21" s="273"/>
      <c r="T21" s="274"/>
      <c r="U21" s="266"/>
      <c r="V21" s="217"/>
      <c r="W21" s="217"/>
      <c r="X21" s="217"/>
    </row>
    <row r="22" spans="2:24">
      <c r="B22" s="2"/>
      <c r="C22" s="30"/>
      <c r="D22" s="76"/>
      <c r="E22" s="74"/>
      <c r="F22" s="41"/>
      <c r="G22" s="216"/>
      <c r="H22" s="18"/>
      <c r="J22" s="265"/>
      <c r="K22" s="265"/>
      <c r="L22" s="265"/>
      <c r="M22" s="266"/>
      <c r="N22" s="265"/>
      <c r="O22" s="265"/>
      <c r="P22" s="265"/>
      <c r="Q22" s="265"/>
      <c r="R22" s="265"/>
      <c r="S22" s="273"/>
      <c r="T22" s="274"/>
      <c r="U22" s="266"/>
      <c r="V22" s="217"/>
      <c r="W22" s="217"/>
      <c r="X22" s="217"/>
    </row>
    <row r="23" spans="2:24">
      <c r="B23" s="2"/>
      <c r="C23" s="2"/>
      <c r="D23" s="76"/>
      <c r="E23" s="74"/>
      <c r="F23" s="41"/>
      <c r="G23" s="216"/>
      <c r="H23" s="18"/>
      <c r="J23" s="265"/>
      <c r="K23" s="265"/>
      <c r="L23" s="265"/>
      <c r="M23" s="274"/>
      <c r="N23" s="265"/>
      <c r="O23" s="265"/>
      <c r="P23" s="265"/>
      <c r="Q23" s="265"/>
      <c r="R23" s="265"/>
      <c r="S23" s="273"/>
      <c r="T23" s="274"/>
      <c r="U23" s="266"/>
      <c r="V23" s="217"/>
      <c r="W23" s="217"/>
      <c r="X23" s="217"/>
    </row>
    <row r="24" spans="2:24">
      <c r="B24" s="2"/>
      <c r="C24" s="2"/>
      <c r="D24" s="28"/>
      <c r="E24" s="74"/>
      <c r="F24" s="41"/>
      <c r="G24" s="217"/>
      <c r="H24" s="18"/>
      <c r="J24" s="265"/>
      <c r="K24" s="265"/>
      <c r="L24" s="265"/>
      <c r="M24" s="274"/>
      <c r="N24" s="265"/>
      <c r="O24" s="265"/>
      <c r="P24" s="265"/>
      <c r="Q24" s="265"/>
      <c r="R24" s="265"/>
      <c r="S24" s="273"/>
      <c r="T24" s="274"/>
      <c r="U24" s="266"/>
      <c r="V24" s="217"/>
      <c r="W24" s="217"/>
      <c r="X24" s="217"/>
    </row>
    <row r="25" spans="2:24">
      <c r="B25" s="2"/>
      <c r="C25" s="2"/>
      <c r="D25" s="2"/>
      <c r="E25" s="74"/>
      <c r="F25" s="77"/>
      <c r="G25" s="218"/>
      <c r="H25" s="78"/>
      <c r="J25" s="265"/>
      <c r="K25" s="265"/>
      <c r="L25" s="265"/>
      <c r="M25" s="274"/>
      <c r="N25" s="265"/>
      <c r="O25" s="265"/>
      <c r="P25" s="265"/>
      <c r="Q25" s="265"/>
      <c r="R25" s="265"/>
      <c r="S25" s="273"/>
      <c r="T25" s="274"/>
      <c r="U25" s="266"/>
      <c r="V25" s="217"/>
      <c r="W25" s="217"/>
      <c r="X25" s="217"/>
    </row>
    <row r="26" spans="2:24">
      <c r="G26" s="219"/>
      <c r="J26" s="265"/>
      <c r="K26" s="265"/>
      <c r="L26" s="265"/>
      <c r="M26" s="274"/>
      <c r="N26" s="265"/>
      <c r="O26" s="265"/>
      <c r="P26" s="265"/>
      <c r="Q26" s="265"/>
      <c r="R26" s="265"/>
      <c r="S26" s="273"/>
      <c r="T26" s="274"/>
      <c r="U26" s="266"/>
      <c r="V26" s="217"/>
      <c r="W26" s="217"/>
      <c r="X26" s="217"/>
    </row>
    <row r="27" spans="2:24">
      <c r="G27" s="219"/>
      <c r="J27" s="265"/>
      <c r="K27" s="265"/>
      <c r="L27" s="265"/>
      <c r="M27" s="274"/>
      <c r="N27" s="265"/>
      <c r="O27" s="265"/>
      <c r="P27" s="265"/>
      <c r="Q27" s="265"/>
      <c r="R27" s="265"/>
      <c r="S27" s="273"/>
      <c r="T27" s="274"/>
      <c r="U27" s="266"/>
      <c r="V27" s="217"/>
      <c r="W27" s="217"/>
      <c r="X27" s="217"/>
    </row>
    <row r="28" spans="2:24">
      <c r="E28" s="52"/>
      <c r="F28" s="53"/>
      <c r="G28" s="220"/>
      <c r="J28" s="265"/>
      <c r="K28" s="265"/>
      <c r="L28" s="265"/>
      <c r="M28" s="274"/>
      <c r="N28" s="265"/>
      <c r="O28" s="265"/>
      <c r="P28" s="265"/>
      <c r="Q28" s="265"/>
      <c r="R28" s="265"/>
      <c r="S28" s="265"/>
      <c r="T28" s="274"/>
      <c r="U28" s="266"/>
      <c r="V28" s="217"/>
      <c r="W28" s="217"/>
      <c r="X28" s="217"/>
    </row>
    <row r="29" spans="2:24">
      <c r="D29" s="31"/>
      <c r="E29" s="56"/>
      <c r="F29" s="57"/>
      <c r="G29" s="221"/>
      <c r="J29" s="265"/>
      <c r="K29" s="265"/>
      <c r="L29" s="265"/>
      <c r="M29" s="274"/>
      <c r="N29" s="265"/>
      <c r="O29" s="265"/>
      <c r="P29" s="265"/>
      <c r="Q29" s="265"/>
      <c r="R29" s="265"/>
      <c r="S29" s="265"/>
      <c r="T29" s="274"/>
      <c r="U29" s="266"/>
      <c r="V29" s="217"/>
      <c r="W29" s="217"/>
      <c r="X29" s="217"/>
    </row>
    <row r="30" spans="2:24" ht="24" customHeight="1">
      <c r="D30" s="60"/>
      <c r="E30" s="60"/>
      <c r="F30" s="61"/>
      <c r="G30" s="222"/>
      <c r="J30" s="265"/>
      <c r="K30" s="265"/>
      <c r="L30" s="265"/>
      <c r="M30" s="274"/>
      <c r="N30" s="265"/>
      <c r="O30" s="265"/>
      <c r="P30" s="265"/>
      <c r="Q30" s="265"/>
      <c r="R30" s="265"/>
      <c r="S30" s="265"/>
      <c r="T30" s="274"/>
      <c r="U30" s="266"/>
      <c r="V30" s="217"/>
      <c r="W30" s="217"/>
      <c r="X30" s="217"/>
    </row>
    <row r="31" spans="2:24">
      <c r="D31" s="54"/>
      <c r="E31" s="59"/>
      <c r="F31" s="49"/>
      <c r="G31" s="223"/>
      <c r="J31" s="265"/>
      <c r="K31" s="265"/>
      <c r="L31" s="265"/>
      <c r="M31" s="274"/>
      <c r="N31" s="265"/>
      <c r="O31" s="265"/>
      <c r="P31" s="265"/>
      <c r="Q31" s="265"/>
      <c r="R31" s="265"/>
      <c r="S31" s="265"/>
      <c r="T31" s="274"/>
      <c r="U31" s="266"/>
      <c r="V31" s="217"/>
      <c r="W31" s="217"/>
      <c r="X31" s="217"/>
    </row>
    <row r="32" spans="2:24">
      <c r="G32" s="219"/>
      <c r="J32" s="265"/>
      <c r="K32" s="265"/>
      <c r="L32" s="265"/>
      <c r="M32" s="274"/>
      <c r="N32" s="265"/>
      <c r="O32" s="265"/>
      <c r="P32" s="265"/>
      <c r="Q32" s="265"/>
      <c r="R32" s="265"/>
      <c r="S32" s="265"/>
      <c r="T32" s="274"/>
      <c r="U32" s="266"/>
      <c r="V32" s="217"/>
      <c r="W32" s="217"/>
      <c r="X32" s="217"/>
    </row>
    <row r="33" spans="7:24">
      <c r="G33" s="219"/>
      <c r="J33" s="265"/>
      <c r="K33" s="265"/>
      <c r="L33" s="265"/>
      <c r="M33" s="274"/>
      <c r="N33" s="265"/>
      <c r="O33" s="265"/>
      <c r="P33" s="265"/>
      <c r="Q33" s="265"/>
      <c r="R33" s="265"/>
      <c r="S33" s="265"/>
      <c r="T33" s="274"/>
      <c r="U33" s="266"/>
      <c r="V33" s="217"/>
      <c r="W33" s="217"/>
      <c r="X33" s="217"/>
    </row>
    <row r="34" spans="7:24">
      <c r="G34" s="219"/>
      <c r="J34" s="265"/>
      <c r="K34" s="265"/>
      <c r="L34" s="265"/>
      <c r="M34" s="274"/>
      <c r="N34" s="265"/>
      <c r="O34" s="265"/>
      <c r="P34" s="265"/>
      <c r="Q34" s="265"/>
      <c r="R34" s="265"/>
      <c r="S34" s="273"/>
      <c r="T34" s="287"/>
      <c r="U34" s="288"/>
      <c r="V34" s="217"/>
      <c r="W34" s="217"/>
      <c r="X34" s="217"/>
    </row>
    <row r="35" spans="7:24">
      <c r="G35" s="219"/>
      <c r="J35" s="265"/>
      <c r="K35" s="265"/>
      <c r="L35" s="265"/>
      <c r="M35" s="274"/>
      <c r="N35" s="265"/>
      <c r="O35" s="265"/>
      <c r="P35" s="265"/>
      <c r="Q35" s="266"/>
      <c r="R35" s="266"/>
      <c r="S35" s="273"/>
      <c r="T35" s="287"/>
      <c r="U35" s="288"/>
      <c r="V35" s="217"/>
      <c r="W35" s="217"/>
      <c r="X35" s="217"/>
    </row>
    <row r="36" spans="7:24">
      <c r="G36" s="219"/>
      <c r="J36" s="265"/>
      <c r="K36" s="265"/>
      <c r="L36" s="265"/>
      <c r="M36" s="274"/>
      <c r="N36" s="265"/>
      <c r="O36" s="265"/>
      <c r="P36" s="265"/>
      <c r="Q36" s="265"/>
      <c r="R36" s="265"/>
      <c r="S36" s="273"/>
      <c r="T36" s="287"/>
      <c r="U36" s="288"/>
      <c r="V36" s="217"/>
      <c r="W36" s="217"/>
      <c r="X36" s="217"/>
    </row>
    <row r="37" spans="7:24">
      <c r="G37" s="219"/>
      <c r="J37" s="265"/>
      <c r="K37" s="265"/>
      <c r="L37" s="265"/>
      <c r="M37" s="274"/>
      <c r="N37" s="265"/>
      <c r="O37" s="265"/>
      <c r="P37" s="266"/>
      <c r="Q37" s="265"/>
      <c r="R37" s="265"/>
      <c r="S37" s="266"/>
      <c r="T37" s="265"/>
      <c r="U37" s="266"/>
      <c r="V37" s="217"/>
      <c r="W37" s="217"/>
      <c r="X37" s="217"/>
    </row>
    <row r="38" spans="7:24">
      <c r="G38" s="219"/>
      <c r="J38" s="265"/>
      <c r="K38" s="265"/>
      <c r="L38" s="265"/>
      <c r="M38" s="274"/>
      <c r="N38" s="265"/>
      <c r="O38" s="265"/>
      <c r="P38" s="265"/>
      <c r="Q38" s="265"/>
      <c r="R38" s="265"/>
      <c r="S38" s="217"/>
      <c r="T38" s="217"/>
      <c r="U38" s="266"/>
      <c r="V38" s="217"/>
      <c r="W38" s="217"/>
      <c r="X38" s="217"/>
    </row>
    <row r="39" spans="7:24">
      <c r="J39" s="265"/>
      <c r="K39" s="265"/>
      <c r="L39" s="265"/>
      <c r="M39" s="274"/>
      <c r="N39" s="265"/>
      <c r="O39" s="265"/>
      <c r="P39" s="265"/>
      <c r="Q39" s="265"/>
      <c r="R39" s="265"/>
      <c r="S39" s="217"/>
      <c r="T39" s="217"/>
      <c r="U39" s="266"/>
      <c r="V39" s="217"/>
      <c r="W39" s="217"/>
      <c r="X39" s="217"/>
    </row>
    <row r="40" spans="7:24">
      <c r="J40" s="265"/>
      <c r="K40" s="265"/>
      <c r="L40" s="265"/>
      <c r="M40" s="274"/>
      <c r="N40" s="265"/>
      <c r="O40" s="265"/>
      <c r="P40" s="265"/>
      <c r="Q40" s="265"/>
      <c r="R40" s="265"/>
      <c r="S40" s="217"/>
      <c r="T40" s="217"/>
      <c r="U40" s="266"/>
      <c r="V40" s="217"/>
      <c r="W40" s="217"/>
      <c r="X40" s="217"/>
    </row>
    <row r="41" spans="7:24">
      <c r="J41" s="265"/>
      <c r="K41" s="265"/>
      <c r="L41" s="265"/>
      <c r="M41" s="274"/>
      <c r="N41" s="265"/>
      <c r="O41" s="265"/>
      <c r="P41" s="265"/>
      <c r="Q41" s="265"/>
      <c r="R41" s="265"/>
      <c r="S41" s="217"/>
      <c r="T41" s="217"/>
      <c r="U41" s="266"/>
      <c r="V41" s="217"/>
      <c r="W41" s="217"/>
      <c r="X41" s="217"/>
    </row>
    <row r="42" spans="7:24">
      <c r="J42" s="265"/>
      <c r="K42" s="265"/>
      <c r="L42" s="265"/>
      <c r="M42" s="274"/>
      <c r="N42" s="265"/>
      <c r="O42" s="265"/>
      <c r="P42" s="265"/>
      <c r="Q42" s="265"/>
      <c r="R42" s="265"/>
      <c r="S42" s="266"/>
      <c r="T42" s="266"/>
      <c r="U42" s="266"/>
      <c r="V42" s="217"/>
      <c r="W42" s="217"/>
      <c r="X42" s="217"/>
    </row>
    <row r="43" spans="7:24">
      <c r="J43" s="265"/>
      <c r="K43" s="265"/>
      <c r="L43" s="265"/>
      <c r="M43" s="274"/>
      <c r="N43" s="265"/>
      <c r="O43" s="265"/>
      <c r="P43" s="265"/>
      <c r="Q43" s="265"/>
      <c r="R43" s="265"/>
      <c r="S43" s="266"/>
      <c r="T43" s="266"/>
      <c r="U43" s="266"/>
      <c r="V43" s="217"/>
      <c r="W43" s="217"/>
      <c r="X43" s="217"/>
    </row>
    <row r="44" spans="7:24">
      <c r="J44" s="265"/>
      <c r="K44" s="265"/>
      <c r="L44" s="265"/>
      <c r="M44" s="274"/>
      <c r="N44" s="265"/>
      <c r="O44" s="265"/>
      <c r="P44" s="265"/>
      <c r="Q44" s="265"/>
      <c r="R44" s="265"/>
      <c r="S44" s="266"/>
      <c r="T44" s="266"/>
      <c r="U44" s="266"/>
      <c r="V44" s="217"/>
      <c r="W44" s="217"/>
      <c r="X44" s="217"/>
    </row>
    <row r="45" spans="7:24">
      <c r="J45" s="265"/>
      <c r="K45" s="265"/>
      <c r="L45" s="265"/>
      <c r="M45" s="274"/>
      <c r="N45" s="265"/>
      <c r="O45" s="265"/>
      <c r="P45" s="265"/>
      <c r="Q45" s="265"/>
      <c r="R45" s="265"/>
      <c r="S45" s="266"/>
      <c r="T45" s="266"/>
      <c r="U45" s="266"/>
      <c r="V45" s="217"/>
      <c r="W45" s="217"/>
      <c r="X45" s="217"/>
    </row>
    <row r="46" spans="7:24">
      <c r="J46" s="265"/>
      <c r="K46" s="265"/>
      <c r="L46" s="265"/>
      <c r="M46" s="274"/>
      <c r="N46" s="265"/>
      <c r="O46" s="265"/>
      <c r="P46" s="265"/>
      <c r="Q46" s="265"/>
      <c r="R46" s="265"/>
      <c r="S46" s="266"/>
      <c r="T46" s="266"/>
      <c r="U46" s="266"/>
      <c r="V46" s="217"/>
      <c r="W46" s="217"/>
      <c r="X46" s="217"/>
    </row>
    <row r="47" spans="7:24">
      <c r="J47" s="265"/>
      <c r="K47" s="265"/>
      <c r="L47" s="265"/>
      <c r="M47" s="274"/>
      <c r="N47" s="265"/>
      <c r="O47" s="265"/>
      <c r="P47" s="265"/>
      <c r="Q47" s="265"/>
      <c r="R47" s="265"/>
      <c r="S47" s="266"/>
      <c r="T47" s="266"/>
      <c r="U47" s="266"/>
      <c r="V47" s="217"/>
      <c r="W47" s="217"/>
      <c r="X47" s="217"/>
    </row>
    <row r="48" spans="7:24">
      <c r="J48" s="265"/>
      <c r="K48" s="265"/>
      <c r="L48" s="265"/>
      <c r="M48" s="274"/>
      <c r="N48" s="265"/>
      <c r="O48" s="265"/>
      <c r="P48" s="265"/>
      <c r="Q48" s="265"/>
      <c r="R48" s="265"/>
      <c r="S48" s="266"/>
      <c r="T48" s="266"/>
      <c r="U48" s="266"/>
      <c r="V48" s="217"/>
      <c r="W48" s="217"/>
      <c r="X48" s="217"/>
    </row>
    <row r="49" spans="1:26" s="3" customFormat="1">
      <c r="A49" s="1"/>
      <c r="B49" s="1"/>
      <c r="C49" s="1"/>
      <c r="D49" s="68" t="s">
        <v>121</v>
      </c>
      <c r="E49" s="601" t="str">
        <f>IF(工事情報!G4="","",工事情報!G4)</f>
        <v/>
      </c>
      <c r="F49" s="602"/>
      <c r="G49" s="603"/>
      <c r="I49" s="289"/>
      <c r="J49" s="269"/>
      <c r="K49" s="269"/>
      <c r="L49" s="269"/>
      <c r="M49" s="290"/>
      <c r="N49" s="269"/>
      <c r="O49" s="269"/>
      <c r="P49" s="269"/>
      <c r="Q49" s="269"/>
      <c r="R49" s="269"/>
      <c r="S49" s="269"/>
      <c r="T49" s="269"/>
      <c r="U49" s="269"/>
      <c r="V49" s="217"/>
      <c r="W49" s="217"/>
      <c r="X49" s="217"/>
      <c r="Y49" s="213"/>
      <c r="Z49" s="291"/>
    </row>
    <row r="50" spans="1:26">
      <c r="J50" s="265"/>
      <c r="K50" s="265"/>
      <c r="L50" s="265"/>
      <c r="M50" s="274"/>
      <c r="N50" s="265"/>
      <c r="O50" s="265"/>
      <c r="P50" s="265"/>
      <c r="Q50" s="265"/>
      <c r="R50" s="265"/>
      <c r="S50" s="266"/>
      <c r="T50" s="266"/>
      <c r="U50" s="266"/>
      <c r="V50" s="217"/>
      <c r="W50" s="217"/>
      <c r="X50" s="217"/>
    </row>
    <row r="51" spans="1:26">
      <c r="D51" s="20"/>
      <c r="J51" s="265"/>
      <c r="K51" s="265"/>
      <c r="L51" s="265"/>
      <c r="M51" s="274"/>
      <c r="N51" s="265"/>
      <c r="O51" s="265"/>
      <c r="P51" s="265"/>
      <c r="Q51" s="265"/>
      <c r="R51" s="265"/>
      <c r="S51" s="266"/>
      <c r="T51" s="266"/>
      <c r="U51" s="266"/>
      <c r="V51" s="217"/>
      <c r="W51" s="217"/>
      <c r="X51" s="217"/>
    </row>
    <row r="52" spans="1:26">
      <c r="J52" s="265"/>
      <c r="K52" s="265"/>
      <c r="L52" s="265"/>
      <c r="M52" s="274"/>
      <c r="N52" s="265"/>
      <c r="O52" s="265"/>
      <c r="P52" s="265"/>
      <c r="Q52" s="266"/>
      <c r="R52" s="266"/>
      <c r="S52" s="266"/>
      <c r="T52" s="266"/>
      <c r="U52" s="266"/>
      <c r="V52" s="217"/>
      <c r="W52" s="217"/>
      <c r="X52" s="217"/>
    </row>
    <row r="53" spans="1:26">
      <c r="J53" s="265"/>
      <c r="K53" s="265"/>
      <c r="L53" s="265"/>
      <c r="M53" s="274"/>
      <c r="N53" s="265"/>
      <c r="O53" s="265"/>
      <c r="P53" s="265"/>
      <c r="Q53" s="265"/>
      <c r="R53" s="265"/>
      <c r="S53" s="266"/>
      <c r="T53" s="266"/>
      <c r="U53" s="266"/>
      <c r="V53" s="217"/>
      <c r="W53" s="217"/>
      <c r="X53" s="217"/>
    </row>
    <row r="54" spans="1:26">
      <c r="E54" s="69"/>
      <c r="J54" s="265"/>
      <c r="K54" s="265"/>
      <c r="L54" s="265"/>
      <c r="M54" s="274"/>
      <c r="N54" s="265"/>
      <c r="O54" s="265"/>
      <c r="P54" s="265"/>
      <c r="Q54" s="265"/>
      <c r="R54" s="265"/>
      <c r="S54" s="266"/>
      <c r="T54" s="266"/>
      <c r="U54" s="266"/>
      <c r="V54" s="217"/>
      <c r="W54" s="217"/>
      <c r="X54" s="217"/>
    </row>
    <row r="55" spans="1:26">
      <c r="J55" s="265"/>
      <c r="K55" s="265"/>
      <c r="L55" s="265"/>
      <c r="M55" s="274"/>
      <c r="N55" s="265"/>
      <c r="O55" s="265"/>
      <c r="P55" s="265"/>
      <c r="Q55" s="265"/>
      <c r="R55" s="265"/>
      <c r="S55" s="266"/>
      <c r="T55" s="266"/>
      <c r="U55" s="266"/>
      <c r="V55" s="217"/>
      <c r="W55" s="217"/>
      <c r="X55" s="217"/>
    </row>
    <row r="56" spans="1:26">
      <c r="J56" s="265"/>
      <c r="K56" s="265"/>
      <c r="L56" s="265"/>
      <c r="M56" s="274"/>
      <c r="N56" s="265"/>
      <c r="O56" s="265"/>
      <c r="P56" s="266"/>
      <c r="Q56" s="268"/>
      <c r="R56" s="268"/>
      <c r="S56" s="266"/>
      <c r="T56" s="274"/>
      <c r="U56" s="266"/>
      <c r="V56" s="217"/>
      <c r="W56" s="217"/>
      <c r="X56" s="217"/>
    </row>
    <row r="57" spans="1:26">
      <c r="J57" s="265"/>
      <c r="K57" s="265"/>
      <c r="L57" s="265"/>
      <c r="M57" s="274"/>
      <c r="N57" s="265"/>
      <c r="O57" s="265"/>
      <c r="P57" s="217"/>
      <c r="Q57" s="217"/>
      <c r="R57" s="217"/>
      <c r="S57" s="217"/>
      <c r="T57" s="274"/>
      <c r="U57" s="266"/>
      <c r="V57" s="217"/>
      <c r="W57" s="217"/>
      <c r="X57" s="217"/>
    </row>
    <row r="58" spans="1:26">
      <c r="J58" s="265"/>
      <c r="K58" s="265"/>
      <c r="L58" s="265"/>
      <c r="M58" s="274"/>
      <c r="N58" s="265"/>
      <c r="O58" s="265"/>
      <c r="P58" s="217"/>
      <c r="Q58" s="217"/>
      <c r="R58" s="217"/>
      <c r="S58" s="217"/>
      <c r="T58" s="274"/>
      <c r="U58" s="266"/>
      <c r="V58" s="217"/>
      <c r="W58" s="217"/>
      <c r="X58" s="217"/>
    </row>
    <row r="59" spans="1:26">
      <c r="J59" s="265"/>
      <c r="K59" s="265"/>
      <c r="L59" s="265"/>
      <c r="M59" s="274"/>
      <c r="N59" s="265"/>
      <c r="O59" s="265"/>
      <c r="P59" s="217"/>
      <c r="Q59" s="217"/>
      <c r="R59" s="217"/>
      <c r="S59" s="217"/>
      <c r="T59" s="274"/>
      <c r="U59" s="266"/>
      <c r="V59" s="217"/>
      <c r="W59" s="217"/>
      <c r="X59" s="217"/>
    </row>
    <row r="60" spans="1:26">
      <c r="J60" s="265"/>
      <c r="K60" s="265"/>
      <c r="L60" s="265"/>
      <c r="M60" s="274"/>
      <c r="N60" s="265"/>
      <c r="O60" s="265"/>
      <c r="P60" s="266"/>
      <c r="Q60" s="266"/>
      <c r="R60" s="266"/>
      <c r="S60" s="217"/>
      <c r="T60" s="274"/>
      <c r="U60" s="266"/>
      <c r="V60" s="217"/>
      <c r="W60" s="217"/>
      <c r="X60" s="217"/>
    </row>
    <row r="61" spans="1:26">
      <c r="J61" s="265"/>
      <c r="K61" s="265"/>
      <c r="L61" s="265"/>
      <c r="M61" s="274"/>
      <c r="N61" s="265"/>
      <c r="O61" s="265"/>
      <c r="P61" s="266"/>
      <c r="Q61" s="266"/>
      <c r="R61" s="266"/>
      <c r="S61" s="266"/>
      <c r="T61" s="274"/>
      <c r="U61" s="266"/>
      <c r="V61" s="217"/>
      <c r="W61" s="217"/>
      <c r="X61" s="217"/>
    </row>
    <row r="62" spans="1:26">
      <c r="J62" s="265"/>
      <c r="K62" s="265"/>
      <c r="L62" s="265"/>
      <c r="M62" s="274"/>
      <c r="N62" s="265"/>
      <c r="O62" s="265"/>
      <c r="P62" s="266"/>
      <c r="Q62" s="266"/>
      <c r="R62" s="266"/>
      <c r="S62" s="266"/>
      <c r="T62" s="274"/>
      <c r="U62" s="266"/>
      <c r="V62" s="217"/>
      <c r="W62" s="217"/>
      <c r="X62" s="217"/>
    </row>
    <row r="63" spans="1:26">
      <c r="J63" s="265"/>
      <c r="K63" s="265"/>
      <c r="L63" s="265"/>
      <c r="M63" s="274"/>
      <c r="N63" s="265"/>
      <c r="O63" s="265"/>
      <c r="P63" s="266"/>
      <c r="Q63" s="266"/>
      <c r="R63" s="266"/>
      <c r="S63" s="266"/>
      <c r="T63" s="274"/>
      <c r="U63" s="266"/>
      <c r="V63" s="217"/>
      <c r="W63" s="217"/>
      <c r="X63" s="217"/>
    </row>
    <row r="64" spans="1:26">
      <c r="J64" s="265"/>
      <c r="K64" s="265"/>
      <c r="L64" s="265"/>
      <c r="M64" s="274"/>
      <c r="N64" s="265"/>
      <c r="O64" s="265"/>
      <c r="P64" s="266"/>
      <c r="Q64" s="266"/>
      <c r="R64" s="266"/>
      <c r="S64" s="266"/>
      <c r="T64" s="274"/>
      <c r="U64" s="266"/>
      <c r="V64" s="217"/>
      <c r="W64" s="217"/>
      <c r="X64" s="217"/>
    </row>
    <row r="65" spans="10:24">
      <c r="J65" s="265"/>
      <c r="K65" s="265"/>
      <c r="L65" s="265"/>
      <c r="M65" s="274"/>
      <c r="N65" s="265"/>
      <c r="O65" s="265"/>
      <c r="P65" s="266"/>
      <c r="Q65" s="266"/>
      <c r="R65" s="266"/>
      <c r="S65" s="266"/>
      <c r="T65" s="274"/>
      <c r="U65" s="266"/>
      <c r="V65" s="217"/>
      <c r="W65" s="217"/>
      <c r="X65" s="217"/>
    </row>
    <row r="66" spans="10:24">
      <c r="J66" s="265"/>
      <c r="K66" s="265"/>
      <c r="L66" s="265"/>
      <c r="M66" s="274"/>
      <c r="N66" s="265"/>
      <c r="O66" s="265"/>
      <c r="P66" s="266"/>
      <c r="Q66" s="266"/>
      <c r="R66" s="266"/>
      <c r="S66" s="266"/>
      <c r="T66" s="274"/>
      <c r="U66" s="266"/>
      <c r="V66" s="217"/>
      <c r="W66" s="217"/>
      <c r="X66" s="217"/>
    </row>
    <row r="67" spans="10:24">
      <c r="J67" s="265"/>
      <c r="K67" s="265"/>
      <c r="L67" s="265"/>
      <c r="M67" s="274"/>
      <c r="N67" s="265"/>
      <c r="O67" s="265"/>
      <c r="P67" s="265"/>
      <c r="Q67" s="265"/>
      <c r="R67" s="265"/>
      <c r="S67" s="266"/>
      <c r="T67" s="274"/>
      <c r="U67" s="266"/>
      <c r="V67" s="217"/>
      <c r="W67" s="217"/>
      <c r="X67" s="217"/>
    </row>
    <row r="68" spans="10:24">
      <c r="J68" s="265"/>
      <c r="K68" s="265"/>
      <c r="L68" s="265"/>
      <c r="M68" s="274"/>
      <c r="N68" s="265"/>
      <c r="O68" s="265"/>
      <c r="P68" s="265"/>
      <c r="Q68" s="266"/>
      <c r="R68" s="266"/>
      <c r="S68" s="266"/>
      <c r="T68" s="274"/>
      <c r="U68" s="266"/>
      <c r="V68" s="217"/>
      <c r="W68" s="217"/>
      <c r="X68" s="217"/>
    </row>
    <row r="69" spans="10:24">
      <c r="J69" s="265"/>
      <c r="K69" s="265"/>
      <c r="L69" s="265"/>
      <c r="M69" s="274"/>
      <c r="N69" s="265"/>
      <c r="O69" s="265"/>
      <c r="P69" s="265"/>
      <c r="Q69" s="265"/>
      <c r="R69" s="265"/>
      <c r="S69" s="266"/>
      <c r="T69" s="274"/>
      <c r="U69" s="266"/>
      <c r="V69" s="217"/>
      <c r="W69" s="217"/>
      <c r="X69" s="217"/>
    </row>
    <row r="70" spans="10:24">
      <c r="J70" s="265"/>
      <c r="K70" s="265"/>
      <c r="L70" s="265"/>
      <c r="M70" s="274"/>
      <c r="N70" s="265"/>
      <c r="O70" s="265"/>
      <c r="P70" s="266"/>
      <c r="Q70" s="265"/>
      <c r="R70" s="265"/>
      <c r="S70" s="217"/>
      <c r="T70" s="217"/>
      <c r="U70" s="266"/>
      <c r="V70" s="217"/>
      <c r="W70" s="217"/>
      <c r="X70" s="217"/>
    </row>
    <row r="71" spans="10:24">
      <c r="J71" s="265"/>
      <c r="K71" s="265"/>
      <c r="L71" s="265"/>
      <c r="M71" s="274"/>
      <c r="N71" s="265"/>
      <c r="O71" s="265"/>
      <c r="P71" s="265"/>
      <c r="Q71" s="265"/>
      <c r="R71" s="265"/>
      <c r="S71" s="273"/>
      <c r="T71" s="274"/>
      <c r="U71" s="266"/>
      <c r="V71" s="217"/>
      <c r="W71" s="217"/>
      <c r="X71" s="217"/>
    </row>
    <row r="72" spans="10:24">
      <c r="J72" s="265"/>
      <c r="K72" s="265"/>
      <c r="L72" s="265"/>
      <c r="M72" s="274"/>
      <c r="N72" s="265"/>
      <c r="O72" s="265"/>
      <c r="P72" s="265"/>
      <c r="Q72" s="265"/>
      <c r="R72" s="265"/>
      <c r="S72" s="273"/>
      <c r="T72" s="274"/>
      <c r="U72" s="266"/>
      <c r="V72" s="217"/>
      <c r="W72" s="217"/>
      <c r="X72" s="217"/>
    </row>
    <row r="73" spans="10:24">
      <c r="J73" s="265"/>
      <c r="K73" s="265"/>
      <c r="L73" s="265"/>
      <c r="M73" s="274"/>
      <c r="N73" s="265"/>
      <c r="O73" s="265"/>
      <c r="P73" s="265"/>
      <c r="Q73" s="265"/>
      <c r="R73" s="265"/>
      <c r="S73" s="273"/>
      <c r="T73" s="274"/>
      <c r="U73" s="266"/>
      <c r="V73" s="217"/>
      <c r="W73" s="217"/>
      <c r="X73" s="217"/>
    </row>
    <row r="74" spans="10:24">
      <c r="J74" s="265"/>
      <c r="K74" s="265"/>
      <c r="L74" s="265"/>
      <c r="M74" s="274"/>
      <c r="N74" s="265"/>
      <c r="O74" s="265"/>
      <c r="P74" s="265"/>
      <c r="Q74" s="265"/>
      <c r="R74" s="265"/>
      <c r="S74" s="265"/>
      <c r="T74" s="265"/>
      <c r="U74" s="266"/>
      <c r="V74" s="217"/>
      <c r="W74" s="217"/>
      <c r="X74" s="217"/>
    </row>
    <row r="75" spans="10:24">
      <c r="J75" s="265"/>
      <c r="K75" s="265"/>
      <c r="L75" s="265"/>
      <c r="M75" s="274"/>
      <c r="N75" s="265"/>
      <c r="O75" s="265"/>
      <c r="P75" s="265"/>
      <c r="Q75" s="265"/>
      <c r="R75" s="265"/>
      <c r="S75" s="265"/>
      <c r="T75" s="274"/>
      <c r="U75" s="266"/>
      <c r="V75" s="217"/>
      <c r="W75" s="217"/>
      <c r="X75" s="217"/>
    </row>
    <row r="76" spans="10:24">
      <c r="J76" s="265"/>
      <c r="K76" s="265"/>
      <c r="L76" s="265"/>
      <c r="M76" s="274"/>
      <c r="N76" s="265"/>
      <c r="O76" s="265"/>
      <c r="P76" s="265"/>
      <c r="Q76" s="265"/>
      <c r="R76" s="265"/>
      <c r="S76" s="265"/>
      <c r="T76" s="274"/>
      <c r="U76" s="266"/>
      <c r="V76" s="217"/>
      <c r="W76" s="217"/>
      <c r="X76" s="217"/>
    </row>
    <row r="77" spans="10:24">
      <c r="J77" s="265"/>
      <c r="K77" s="265"/>
      <c r="L77" s="265"/>
      <c r="M77" s="274"/>
      <c r="N77" s="265"/>
      <c r="O77" s="265"/>
      <c r="P77" s="265"/>
      <c r="Q77" s="265"/>
      <c r="R77" s="265"/>
      <c r="S77" s="265"/>
      <c r="T77" s="274"/>
      <c r="U77" s="266"/>
      <c r="V77" s="217"/>
      <c r="W77" s="217"/>
      <c r="X77" s="217"/>
    </row>
    <row r="78" spans="10:24">
      <c r="J78" s="265"/>
      <c r="K78" s="265"/>
      <c r="L78" s="265"/>
      <c r="M78" s="274"/>
      <c r="N78" s="265"/>
      <c r="O78" s="265"/>
      <c r="P78" s="265"/>
      <c r="Q78" s="265"/>
      <c r="R78" s="265"/>
      <c r="S78" s="265"/>
      <c r="T78" s="274"/>
      <c r="U78" s="266"/>
      <c r="V78" s="217"/>
      <c r="W78" s="217"/>
      <c r="X78" s="217"/>
    </row>
    <row r="79" spans="10:24">
      <c r="J79" s="265"/>
      <c r="K79" s="265"/>
      <c r="L79" s="265"/>
      <c r="M79" s="274"/>
      <c r="N79" s="265"/>
      <c r="O79" s="265"/>
      <c r="P79" s="265"/>
      <c r="Q79" s="265"/>
      <c r="R79" s="265"/>
      <c r="S79" s="265"/>
      <c r="T79" s="274"/>
      <c r="U79" s="266"/>
      <c r="V79" s="217"/>
      <c r="W79" s="217"/>
      <c r="X79" s="217"/>
    </row>
    <row r="80" spans="10:24">
      <c r="J80" s="265"/>
      <c r="K80" s="265"/>
      <c r="L80" s="265"/>
      <c r="M80" s="274"/>
      <c r="N80" s="265"/>
      <c r="O80" s="265"/>
      <c r="P80" s="265"/>
      <c r="Q80" s="265"/>
      <c r="R80" s="265"/>
      <c r="S80" s="265"/>
      <c r="T80" s="274"/>
      <c r="U80" s="266"/>
      <c r="V80" s="217"/>
      <c r="W80" s="217"/>
      <c r="X80" s="217"/>
    </row>
    <row r="81" spans="10:24">
      <c r="J81" s="265"/>
      <c r="K81" s="265"/>
      <c r="L81" s="265"/>
      <c r="M81" s="274"/>
      <c r="N81" s="265"/>
      <c r="O81" s="265"/>
      <c r="P81" s="265"/>
      <c r="Q81" s="265"/>
      <c r="R81" s="265"/>
      <c r="S81" s="265"/>
      <c r="T81" s="274"/>
      <c r="U81" s="266"/>
      <c r="V81" s="217"/>
      <c r="W81" s="217"/>
      <c r="X81" s="217"/>
    </row>
    <row r="82" spans="10:24">
      <c r="J82" s="265"/>
      <c r="K82" s="265"/>
      <c r="L82" s="265"/>
      <c r="M82" s="274"/>
      <c r="N82" s="265"/>
      <c r="O82" s="265"/>
      <c r="P82" s="265"/>
      <c r="Q82" s="265"/>
      <c r="R82" s="265"/>
      <c r="S82" s="265"/>
      <c r="T82" s="274"/>
      <c r="U82" s="266"/>
      <c r="V82" s="217"/>
      <c r="W82" s="217"/>
      <c r="X82" s="217"/>
    </row>
    <row r="83" spans="10:24">
      <c r="J83" s="265"/>
      <c r="K83" s="265"/>
      <c r="L83" s="265"/>
      <c r="M83" s="274"/>
      <c r="N83" s="265"/>
      <c r="O83" s="265"/>
      <c r="P83" s="265"/>
      <c r="Q83" s="265"/>
      <c r="R83" s="265"/>
      <c r="S83" s="265"/>
      <c r="T83" s="274"/>
      <c r="U83" s="266"/>
      <c r="V83" s="217"/>
      <c r="W83" s="217"/>
      <c r="X83" s="217"/>
    </row>
    <row r="84" spans="10:24">
      <c r="J84" s="265"/>
      <c r="K84" s="265"/>
      <c r="L84" s="265"/>
      <c r="M84" s="274"/>
      <c r="N84" s="265"/>
      <c r="O84" s="265"/>
      <c r="P84" s="265"/>
      <c r="Q84" s="265"/>
      <c r="R84" s="265"/>
      <c r="S84" s="268"/>
      <c r="T84" s="266"/>
      <c r="U84" s="266"/>
      <c r="V84" s="217"/>
      <c r="W84" s="217"/>
      <c r="X84" s="217"/>
    </row>
    <row r="85" spans="10:24">
      <c r="J85" s="265"/>
      <c r="K85" s="265"/>
      <c r="L85" s="265"/>
      <c r="M85" s="274"/>
      <c r="N85" s="265"/>
      <c r="O85" s="265"/>
      <c r="P85" s="265"/>
      <c r="Q85" s="265"/>
      <c r="R85" s="265"/>
      <c r="S85" s="217"/>
      <c r="T85" s="217"/>
      <c r="U85" s="266"/>
      <c r="V85" s="217"/>
      <c r="W85" s="217"/>
      <c r="X85" s="217"/>
    </row>
    <row r="86" spans="10:24">
      <c r="J86" s="265"/>
      <c r="K86" s="265"/>
      <c r="L86" s="265"/>
      <c r="M86" s="274"/>
      <c r="N86" s="265"/>
      <c r="O86" s="265"/>
      <c r="P86" s="265"/>
      <c r="Q86" s="265"/>
      <c r="R86" s="265"/>
      <c r="S86" s="217"/>
      <c r="T86" s="217"/>
      <c r="U86" s="266"/>
      <c r="V86" s="217"/>
      <c r="W86" s="217"/>
      <c r="X86" s="217"/>
    </row>
    <row r="87" spans="10:24">
      <c r="J87" s="265"/>
      <c r="K87" s="265"/>
      <c r="L87" s="265"/>
      <c r="M87" s="274"/>
      <c r="N87" s="265"/>
      <c r="O87" s="265"/>
      <c r="P87" s="265"/>
      <c r="Q87" s="265"/>
      <c r="R87" s="265"/>
      <c r="S87" s="217"/>
      <c r="T87" s="217"/>
      <c r="U87" s="266"/>
      <c r="V87" s="217"/>
      <c r="W87" s="217"/>
      <c r="X87" s="217"/>
    </row>
    <row r="88" spans="10:24">
      <c r="J88" s="265"/>
      <c r="K88" s="265"/>
      <c r="L88" s="265"/>
      <c r="M88" s="274"/>
      <c r="N88" s="265"/>
      <c r="O88" s="265"/>
      <c r="P88" s="265"/>
      <c r="Q88" s="265"/>
      <c r="R88" s="265"/>
      <c r="S88" s="217"/>
      <c r="T88" s="217"/>
      <c r="U88" s="266"/>
      <c r="V88" s="217"/>
      <c r="W88" s="217"/>
      <c r="X88" s="217"/>
    </row>
    <row r="89" spans="10:24">
      <c r="J89" s="265"/>
      <c r="K89" s="265"/>
      <c r="L89" s="265"/>
      <c r="M89" s="274"/>
      <c r="N89" s="265"/>
      <c r="O89" s="265"/>
      <c r="P89" s="265"/>
      <c r="Q89" s="265"/>
      <c r="R89" s="265"/>
      <c r="S89" s="217"/>
      <c r="T89" s="266"/>
      <c r="U89" s="266"/>
      <c r="V89" s="217"/>
      <c r="W89" s="217"/>
      <c r="X89" s="217"/>
    </row>
    <row r="90" spans="10:24">
      <c r="J90" s="265"/>
      <c r="K90" s="265"/>
      <c r="L90" s="265"/>
      <c r="M90" s="274"/>
      <c r="N90" s="265"/>
      <c r="O90" s="265"/>
      <c r="P90" s="265"/>
      <c r="Q90" s="265"/>
      <c r="R90" s="265"/>
      <c r="S90" s="217"/>
      <c r="T90" s="266"/>
      <c r="U90" s="266"/>
      <c r="V90" s="217"/>
      <c r="W90" s="217"/>
      <c r="X90" s="217"/>
    </row>
    <row r="91" spans="10:24">
      <c r="J91" s="265"/>
      <c r="K91" s="265"/>
      <c r="L91" s="265"/>
      <c r="M91" s="274"/>
      <c r="N91" s="265"/>
      <c r="O91" s="265"/>
      <c r="P91" s="265"/>
      <c r="Q91" s="265"/>
      <c r="R91" s="265"/>
      <c r="S91" s="266"/>
      <c r="T91" s="274"/>
      <c r="U91" s="266"/>
      <c r="V91" s="217"/>
      <c r="W91" s="217"/>
      <c r="X91" s="217"/>
    </row>
    <row r="92" spans="10:24">
      <c r="J92" s="265"/>
      <c r="K92" s="265"/>
      <c r="L92" s="265"/>
      <c r="M92" s="274"/>
      <c r="N92" s="265"/>
      <c r="O92" s="265"/>
      <c r="P92" s="265"/>
      <c r="Q92" s="265"/>
      <c r="R92" s="265"/>
      <c r="S92" s="266"/>
      <c r="T92" s="274"/>
      <c r="U92" s="266"/>
      <c r="V92" s="217"/>
      <c r="W92" s="217"/>
      <c r="X92" s="217"/>
    </row>
    <row r="93" spans="10:24">
      <c r="J93" s="265"/>
      <c r="K93" s="265"/>
      <c r="L93" s="265"/>
      <c r="M93" s="274"/>
      <c r="N93" s="265"/>
      <c r="O93" s="265"/>
      <c r="P93" s="265"/>
      <c r="Q93" s="265"/>
      <c r="R93" s="265"/>
      <c r="S93" s="266"/>
      <c r="T93" s="274"/>
      <c r="U93" s="266"/>
      <c r="V93" s="217"/>
      <c r="W93" s="217"/>
      <c r="X93" s="217"/>
    </row>
    <row r="94" spans="10:24">
      <c r="J94" s="265"/>
      <c r="K94" s="265"/>
      <c r="L94" s="265"/>
      <c r="M94" s="274"/>
      <c r="N94" s="265"/>
      <c r="O94" s="265"/>
      <c r="P94" s="265"/>
      <c r="Q94" s="265"/>
      <c r="R94" s="265"/>
      <c r="S94" s="266"/>
      <c r="T94" s="274"/>
      <c r="U94" s="266"/>
      <c r="V94" s="217"/>
      <c r="W94" s="217"/>
      <c r="X94" s="217"/>
    </row>
    <row r="95" spans="10:24">
      <c r="J95" s="265"/>
      <c r="K95" s="265"/>
      <c r="L95" s="265"/>
      <c r="M95" s="274"/>
      <c r="N95" s="265"/>
      <c r="O95" s="265"/>
      <c r="P95" s="265"/>
      <c r="Q95" s="265"/>
      <c r="R95" s="265"/>
      <c r="S95" s="266"/>
      <c r="T95" s="274"/>
      <c r="U95" s="266"/>
      <c r="V95" s="217"/>
      <c r="W95" s="217"/>
      <c r="X95" s="217"/>
    </row>
    <row r="96" spans="10:24">
      <c r="J96" s="265"/>
      <c r="K96" s="265"/>
      <c r="L96" s="265"/>
      <c r="M96" s="274"/>
      <c r="N96" s="265"/>
      <c r="O96" s="265"/>
      <c r="P96" s="265"/>
      <c r="Q96" s="265"/>
      <c r="R96" s="265"/>
      <c r="S96" s="266"/>
      <c r="T96" s="274"/>
      <c r="U96" s="266"/>
      <c r="V96" s="217"/>
      <c r="W96" s="217"/>
      <c r="X96" s="217"/>
    </row>
    <row r="97" spans="10:24">
      <c r="J97" s="265"/>
      <c r="K97" s="265"/>
      <c r="L97" s="265"/>
      <c r="M97" s="274"/>
      <c r="N97" s="265"/>
      <c r="O97" s="265"/>
      <c r="P97" s="265"/>
      <c r="Q97" s="265"/>
      <c r="R97" s="265"/>
      <c r="S97" s="266"/>
      <c r="T97" s="274"/>
      <c r="U97" s="266"/>
      <c r="V97" s="217"/>
      <c r="W97" s="217"/>
      <c r="X97" s="217"/>
    </row>
    <row r="98" spans="10:24">
      <c r="M98" s="292"/>
      <c r="T98" s="292"/>
    </row>
    <row r="99" spans="10:24">
      <c r="M99" s="292"/>
      <c r="T99" s="292"/>
    </row>
    <row r="100" spans="10:24">
      <c r="M100" s="292"/>
      <c r="T100" s="292"/>
    </row>
    <row r="101" spans="10:24">
      <c r="M101" s="292"/>
      <c r="T101" s="292"/>
    </row>
    <row r="102" spans="10:24">
      <c r="M102" s="292"/>
      <c r="T102" s="292"/>
    </row>
    <row r="103" spans="10:24">
      <c r="M103" s="292"/>
      <c r="T103" s="292"/>
    </row>
    <row r="104" spans="10:24">
      <c r="M104" s="292"/>
      <c r="T104" s="292"/>
    </row>
    <row r="105" spans="10:24">
      <c r="M105" s="292"/>
      <c r="T105" s="292"/>
    </row>
    <row r="106" spans="10:24">
      <c r="M106" s="292"/>
      <c r="T106" s="292"/>
    </row>
    <row r="107" spans="10:24">
      <c r="M107" s="292"/>
      <c r="T107" s="292"/>
    </row>
    <row r="108" spans="10:24">
      <c r="M108" s="292"/>
      <c r="T108" s="292"/>
    </row>
    <row r="109" spans="10:24">
      <c r="M109" s="292"/>
      <c r="T109" s="292"/>
    </row>
    <row r="110" spans="10:24">
      <c r="M110" s="292"/>
      <c r="T110" s="292"/>
    </row>
    <row r="111" spans="10:24">
      <c r="M111" s="292"/>
      <c r="T111" s="292"/>
    </row>
    <row r="112" spans="10:24">
      <c r="M112" s="292"/>
      <c r="T112" s="292"/>
    </row>
    <row r="113" spans="13:20">
      <c r="M113" s="292"/>
      <c r="T113" s="292"/>
    </row>
    <row r="114" spans="13:20">
      <c r="M114" s="292"/>
      <c r="T114" s="292"/>
    </row>
    <row r="115" spans="13:20">
      <c r="M115" s="292"/>
      <c r="T115" s="292"/>
    </row>
    <row r="116" spans="13:20">
      <c r="M116" s="292"/>
      <c r="T116" s="292"/>
    </row>
    <row r="117" spans="13:20">
      <c r="M117" s="292"/>
      <c r="T117" s="292"/>
    </row>
    <row r="118" spans="13:20">
      <c r="M118" s="292"/>
      <c r="T118" s="292"/>
    </row>
    <row r="119" spans="13:20">
      <c r="T119" s="292"/>
    </row>
    <row r="120" spans="13:20">
      <c r="T120" s="292"/>
    </row>
    <row r="121" spans="13:20">
      <c r="T121" s="292"/>
    </row>
    <row r="122" spans="13:20">
      <c r="T122" s="292"/>
    </row>
    <row r="123" spans="13:20">
      <c r="T123" s="292"/>
    </row>
    <row r="124" spans="13:20">
      <c r="T124" s="292"/>
    </row>
    <row r="125" spans="13:20">
      <c r="T125" s="292"/>
    </row>
    <row r="126" spans="13:20">
      <c r="T126" s="292"/>
    </row>
    <row r="127" spans="13:20">
      <c r="T127" s="292"/>
    </row>
    <row r="128" spans="13:20">
      <c r="T128" s="292"/>
    </row>
    <row r="129" spans="20:20">
      <c r="T129" s="292"/>
    </row>
    <row r="130" spans="20:20">
      <c r="T130" s="292"/>
    </row>
    <row r="131" spans="20:20">
      <c r="T131" s="292"/>
    </row>
    <row r="132" spans="20:20">
      <c r="T132" s="292"/>
    </row>
    <row r="133" spans="20:20">
      <c r="T133" s="292"/>
    </row>
    <row r="134" spans="20:20">
      <c r="T134" s="292"/>
    </row>
    <row r="135" spans="20:20">
      <c r="T135" s="292"/>
    </row>
    <row r="136" spans="20:20">
      <c r="T136" s="292"/>
    </row>
    <row r="137" spans="20:20">
      <c r="T137" s="292"/>
    </row>
    <row r="138" spans="20:20">
      <c r="T138" s="292"/>
    </row>
    <row r="139" spans="20:20">
      <c r="T139" s="292"/>
    </row>
    <row r="140" spans="20:20">
      <c r="T140" s="292"/>
    </row>
    <row r="141" spans="20:20">
      <c r="T141" s="292"/>
    </row>
    <row r="142" spans="20:20">
      <c r="T142" s="292"/>
    </row>
    <row r="143" spans="20:20">
      <c r="T143" s="292"/>
    </row>
    <row r="144" spans="20:20">
      <c r="T144" s="292"/>
    </row>
    <row r="145" spans="20:20">
      <c r="T145" s="292"/>
    </row>
    <row r="146" spans="20:20">
      <c r="T146" s="292"/>
    </row>
    <row r="147" spans="20:20">
      <c r="T147" s="292"/>
    </row>
    <row r="148" spans="20:20">
      <c r="T148" s="292"/>
    </row>
    <row r="149" spans="20:20">
      <c r="T149" s="292"/>
    </row>
    <row r="150" spans="20:20">
      <c r="T150" s="292"/>
    </row>
    <row r="151" spans="20:20">
      <c r="T151" s="292"/>
    </row>
    <row r="152" spans="20:20">
      <c r="T152" s="292"/>
    </row>
    <row r="153" spans="20:20">
      <c r="T153" s="292"/>
    </row>
    <row r="154" spans="20:20">
      <c r="T154" s="292"/>
    </row>
    <row r="155" spans="20:20">
      <c r="T155" s="292"/>
    </row>
    <row r="156" spans="20:20">
      <c r="T156" s="292"/>
    </row>
    <row r="157" spans="20:20">
      <c r="T157" s="292"/>
    </row>
    <row r="158" spans="20:20">
      <c r="T158" s="292"/>
    </row>
    <row r="159" spans="20:20">
      <c r="T159" s="292"/>
    </row>
    <row r="160" spans="20:20">
      <c r="T160" s="292"/>
    </row>
    <row r="161" spans="20:20">
      <c r="T161" s="292"/>
    </row>
    <row r="162" spans="20:20">
      <c r="T162" s="292"/>
    </row>
    <row r="163" spans="20:20">
      <c r="T163" s="292"/>
    </row>
    <row r="164" spans="20:20">
      <c r="T164" s="292"/>
    </row>
    <row r="165" spans="20:20">
      <c r="T165" s="292"/>
    </row>
    <row r="166" spans="20:20">
      <c r="T166" s="292"/>
    </row>
    <row r="167" spans="20:20">
      <c r="T167" s="292"/>
    </row>
    <row r="168" spans="20:20">
      <c r="T168" s="292"/>
    </row>
    <row r="169" spans="20:20">
      <c r="T169" s="292"/>
    </row>
    <row r="170" spans="20:20">
      <c r="T170" s="292"/>
    </row>
    <row r="171" spans="20:20">
      <c r="T171" s="292"/>
    </row>
    <row r="172" spans="20:20">
      <c r="T172" s="292"/>
    </row>
    <row r="173" spans="20:20">
      <c r="T173" s="292"/>
    </row>
    <row r="174" spans="20:20">
      <c r="T174" s="292"/>
    </row>
    <row r="175" spans="20:20">
      <c r="T175" s="292"/>
    </row>
    <row r="176" spans="20:20">
      <c r="T176" s="292"/>
    </row>
    <row r="177" spans="20:20">
      <c r="T177" s="292"/>
    </row>
    <row r="178" spans="20:20">
      <c r="T178" s="292"/>
    </row>
    <row r="179" spans="20:20">
      <c r="T179" s="292"/>
    </row>
    <row r="180" spans="20:20">
      <c r="T180" s="292"/>
    </row>
    <row r="181" spans="20:20">
      <c r="T181" s="292"/>
    </row>
    <row r="182" spans="20:20">
      <c r="T182" s="292"/>
    </row>
    <row r="183" spans="20:20">
      <c r="T183" s="292"/>
    </row>
    <row r="184" spans="20:20">
      <c r="T184" s="292"/>
    </row>
    <row r="185" spans="20:20">
      <c r="T185" s="292"/>
    </row>
    <row r="186" spans="20:20">
      <c r="T186" s="292"/>
    </row>
    <row r="187" spans="20:20">
      <c r="T187" s="292"/>
    </row>
    <row r="188" spans="20:20">
      <c r="T188" s="292"/>
    </row>
    <row r="189" spans="20:20">
      <c r="T189" s="292"/>
    </row>
    <row r="190" spans="20:20">
      <c r="T190" s="292"/>
    </row>
    <row r="191" spans="20:20">
      <c r="T191" s="292"/>
    </row>
    <row r="192" spans="20:20">
      <c r="T192" s="292"/>
    </row>
    <row r="193" spans="20:20">
      <c r="T193" s="292"/>
    </row>
    <row r="194" spans="20:20">
      <c r="T194" s="292"/>
    </row>
    <row r="195" spans="20:20">
      <c r="T195" s="292"/>
    </row>
    <row r="196" spans="20:20">
      <c r="T196" s="292"/>
    </row>
    <row r="197" spans="20:20">
      <c r="T197" s="292"/>
    </row>
    <row r="198" spans="20:20">
      <c r="T198" s="292"/>
    </row>
    <row r="199" spans="20:20">
      <c r="T199" s="292"/>
    </row>
    <row r="200" spans="20:20">
      <c r="T200" s="292"/>
    </row>
    <row r="201" spans="20:20">
      <c r="T201" s="292"/>
    </row>
    <row r="202" spans="20:20">
      <c r="T202" s="292"/>
    </row>
    <row r="203" spans="20:20">
      <c r="T203" s="292"/>
    </row>
    <row r="204" spans="20:20">
      <c r="T204" s="292"/>
    </row>
    <row r="205" spans="20:20">
      <c r="T205" s="292"/>
    </row>
    <row r="206" spans="20:20">
      <c r="T206" s="292"/>
    </row>
    <row r="207" spans="20:20">
      <c r="T207" s="292"/>
    </row>
    <row r="208" spans="20:20">
      <c r="T208" s="292"/>
    </row>
    <row r="209" spans="20:20">
      <c r="T209" s="292"/>
    </row>
    <row r="210" spans="20:20">
      <c r="T210" s="292"/>
    </row>
    <row r="211" spans="20:20">
      <c r="T211" s="292"/>
    </row>
    <row r="212" spans="20:20">
      <c r="T212" s="292"/>
    </row>
    <row r="213" spans="20:20">
      <c r="T213" s="292"/>
    </row>
    <row r="214" spans="20:20">
      <c r="T214" s="292"/>
    </row>
    <row r="215" spans="20:20">
      <c r="T215" s="292"/>
    </row>
    <row r="216" spans="20:20">
      <c r="T216" s="292"/>
    </row>
    <row r="217" spans="20:20">
      <c r="T217" s="292"/>
    </row>
    <row r="218" spans="20:20">
      <c r="T218" s="292"/>
    </row>
    <row r="219" spans="20:20">
      <c r="T219" s="292"/>
    </row>
    <row r="220" spans="20:20">
      <c r="T220" s="292"/>
    </row>
    <row r="221" spans="20:20">
      <c r="T221" s="292"/>
    </row>
    <row r="222" spans="20:20">
      <c r="T222" s="292"/>
    </row>
    <row r="223" spans="20:20">
      <c r="T223" s="292"/>
    </row>
    <row r="224" spans="20:20">
      <c r="T224" s="292"/>
    </row>
    <row r="225" spans="20:20">
      <c r="T225" s="292"/>
    </row>
    <row r="226" spans="20:20">
      <c r="T226" s="292"/>
    </row>
    <row r="227" spans="20:20">
      <c r="T227" s="292"/>
    </row>
    <row r="228" spans="20:20">
      <c r="T228" s="292"/>
    </row>
    <row r="229" spans="20:20">
      <c r="T229" s="292"/>
    </row>
    <row r="230" spans="20:20">
      <c r="T230" s="292"/>
    </row>
    <row r="231" spans="20:20">
      <c r="T231" s="292"/>
    </row>
    <row r="232" spans="20:20">
      <c r="T232" s="292"/>
    </row>
    <row r="233" spans="20:20">
      <c r="T233" s="292"/>
    </row>
    <row r="234" spans="20:20">
      <c r="T234" s="292"/>
    </row>
    <row r="235" spans="20:20">
      <c r="T235" s="292"/>
    </row>
    <row r="236" spans="20:20">
      <c r="T236" s="292"/>
    </row>
    <row r="237" spans="20:20">
      <c r="T237" s="292"/>
    </row>
    <row r="238" spans="20:20">
      <c r="T238" s="292"/>
    </row>
    <row r="239" spans="20:20">
      <c r="T239" s="292"/>
    </row>
    <row r="240" spans="20:20">
      <c r="T240" s="292"/>
    </row>
    <row r="241" spans="20:20">
      <c r="T241" s="292"/>
    </row>
    <row r="242" spans="20:20">
      <c r="T242" s="292"/>
    </row>
    <row r="243" spans="20:20">
      <c r="T243" s="292"/>
    </row>
    <row r="244" spans="20:20">
      <c r="T244" s="292"/>
    </row>
    <row r="245" spans="20:20">
      <c r="T245" s="292"/>
    </row>
    <row r="246" spans="20:20">
      <c r="T246" s="292"/>
    </row>
    <row r="247" spans="20:20">
      <c r="T247" s="292"/>
    </row>
    <row r="248" spans="20:20">
      <c r="T248" s="292"/>
    </row>
  </sheetData>
  <sheetProtection algorithmName="SHA-512" hashValue="yE9qwq+bV/Harlh5ARvdTBpEgQOKAYK6SeRpPF+bqNUtY3oXzpVrnUncDcbgIT558v9lB+4Tcr2HqfMNyqbMEw==" saltValue="Vyl+QxzIyFSuYVoebeG26A==" spinCount="100000" sheet="1" objects="1" scenarios="1"/>
  <mergeCells count="1">
    <mergeCell ref="E49:G49"/>
  </mergeCells>
  <phoneticPr fontId="3"/>
  <dataValidations xWindow="731" yWindow="294" count="1">
    <dataValidation type="custom" allowBlank="1" showInputMessage="1" showErrorMessage="1" sqref="G4:G9" xr:uid="{00000000-0002-0000-0200-000000000000}">
      <formula1>TRIM(G4)&lt;&gt;""</formula1>
    </dataValidation>
  </dataValidations>
  <pageMargins left="0.75" right="0.75" top="0.87" bottom="1" header="0.51200000000000001" footer="0.51200000000000001"/>
  <pageSetup paperSize="9" scale="94" orientation="portrait" horizontalDpi="4294967292"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64"/>
  <sheetViews>
    <sheetView showGridLines="0" zoomScaleNormal="100" workbookViewId="0">
      <selection activeCell="A2" sqref="A2"/>
    </sheetView>
  </sheetViews>
  <sheetFormatPr defaultRowHeight="13.5"/>
  <cols>
    <col min="1" max="3" width="2.625" style="3" customWidth="1"/>
    <col min="4" max="4" width="9" style="3"/>
    <col min="5" max="5" width="12" style="3" customWidth="1"/>
    <col min="6" max="6" width="21" style="3" customWidth="1"/>
    <col min="7" max="13" width="9" style="3"/>
    <col min="14" max="14" width="9" style="3" hidden="1" customWidth="1"/>
    <col min="15" max="16384" width="9" style="3"/>
  </cols>
  <sheetData>
    <row r="1" spans="1:14">
      <c r="A1" s="27" t="s">
        <v>132</v>
      </c>
      <c r="N1" s="259"/>
    </row>
    <row r="2" spans="1:14">
      <c r="A2" s="27"/>
      <c r="N2" s="3">
        <v>1</v>
      </c>
    </row>
    <row r="3" spans="1:14">
      <c r="A3" s="604" t="s">
        <v>133</v>
      </c>
      <c r="B3" s="604"/>
      <c r="C3" s="604"/>
      <c r="D3" s="604"/>
      <c r="E3" s="604"/>
      <c r="F3" s="604"/>
      <c r="G3" s="604"/>
      <c r="H3" s="604"/>
      <c r="I3" s="604"/>
      <c r="J3" s="604"/>
      <c r="K3" s="604"/>
      <c r="L3" s="604"/>
      <c r="M3" s="604"/>
      <c r="N3" s="3">
        <v>2</v>
      </c>
    </row>
    <row r="4" spans="1:14">
      <c r="N4" s="3">
        <v>3</v>
      </c>
    </row>
    <row r="5" spans="1:14" ht="30" customHeight="1">
      <c r="A5" s="606" t="s">
        <v>134</v>
      </c>
      <c r="B5" s="606"/>
      <c r="C5" s="606"/>
      <c r="D5" s="606"/>
      <c r="E5" s="606"/>
      <c r="F5" s="606"/>
      <c r="G5" s="606"/>
      <c r="H5" s="606"/>
      <c r="I5" s="606"/>
      <c r="J5" s="606"/>
      <c r="K5" s="606"/>
      <c r="L5" s="606"/>
      <c r="M5" s="606"/>
      <c r="N5" s="3">
        <v>4</v>
      </c>
    </row>
    <row r="6" spans="1:14">
      <c r="N6" s="3">
        <v>5</v>
      </c>
    </row>
    <row r="7" spans="1:14">
      <c r="A7" s="3" t="s">
        <v>135</v>
      </c>
      <c r="N7" s="3">
        <v>6</v>
      </c>
    </row>
    <row r="8" spans="1:14" ht="30" customHeight="1" thickBot="1">
      <c r="B8" s="605" t="s">
        <v>136</v>
      </c>
      <c r="C8" s="605"/>
      <c r="D8" s="605"/>
      <c r="E8" s="605"/>
      <c r="F8" s="605"/>
      <c r="G8" s="605"/>
      <c r="H8" s="605"/>
      <c r="I8" s="605"/>
      <c r="J8" s="605"/>
      <c r="K8" s="605"/>
      <c r="L8" s="605"/>
      <c r="M8" s="605"/>
      <c r="N8" s="3">
        <v>7</v>
      </c>
    </row>
    <row r="9" spans="1:14" ht="21.75" customHeight="1" thickBot="1">
      <c r="B9" s="3" t="s">
        <v>137</v>
      </c>
      <c r="C9" s="81"/>
      <c r="D9" s="81"/>
      <c r="E9" s="81"/>
      <c r="F9" s="82"/>
      <c r="G9" s="81"/>
      <c r="I9" s="81"/>
      <c r="J9" s="81"/>
      <c r="K9" s="81"/>
      <c r="L9" s="81"/>
      <c r="M9" s="81"/>
    </row>
    <row r="11" spans="1:14" ht="20.100000000000001" customHeight="1">
      <c r="C11" s="83" t="s">
        <v>123</v>
      </c>
      <c r="D11" s="5"/>
      <c r="E11" s="5"/>
      <c r="F11" s="5"/>
      <c r="G11" s="5"/>
      <c r="H11" s="5"/>
      <c r="I11" s="5"/>
      <c r="J11" s="4"/>
    </row>
    <row r="12" spans="1:14" ht="20.100000000000001" customHeight="1">
      <c r="C12" s="6" t="s">
        <v>138</v>
      </c>
      <c r="D12" s="5"/>
      <c r="E12" s="5"/>
      <c r="F12" s="5"/>
      <c r="G12" s="5"/>
      <c r="H12" s="5"/>
      <c r="I12" s="5"/>
      <c r="J12" s="4"/>
    </row>
    <row r="13" spans="1:14" ht="20.100000000000001" customHeight="1">
      <c r="C13" s="6" t="s">
        <v>139</v>
      </c>
      <c r="D13" s="5"/>
      <c r="E13" s="5"/>
      <c r="F13" s="5"/>
      <c r="G13" s="5"/>
      <c r="H13" s="5"/>
      <c r="I13" s="5"/>
      <c r="J13" s="4"/>
    </row>
    <row r="14" spans="1:14" ht="20.100000000000001" customHeight="1">
      <c r="C14" s="6" t="s">
        <v>140</v>
      </c>
      <c r="D14" s="5"/>
      <c r="E14" s="5"/>
      <c r="F14" s="5"/>
      <c r="G14" s="5"/>
      <c r="H14" s="5"/>
      <c r="I14" s="5"/>
      <c r="J14" s="4"/>
    </row>
    <row r="15" spans="1:14" ht="20.100000000000001" customHeight="1">
      <c r="C15" s="6" t="s">
        <v>141</v>
      </c>
      <c r="D15" s="5"/>
      <c r="E15" s="5"/>
      <c r="F15" s="5"/>
      <c r="G15" s="5"/>
      <c r="H15" s="5"/>
      <c r="I15" s="5"/>
      <c r="J15" s="4"/>
    </row>
    <row r="17" spans="2:8">
      <c r="B17" s="3" t="s">
        <v>142</v>
      </c>
    </row>
    <row r="18" spans="2:8" ht="13.5" customHeight="1">
      <c r="B18" s="312" t="str">
        <f>IF($F$9="","",IF(AND(F9=1,F19&lt;&gt;""),"",IF($F$9=1,"工期延長日数を入力してください。","入力不要です。")))</f>
        <v/>
      </c>
    </row>
    <row r="19" spans="2:8" ht="30" customHeight="1">
      <c r="D19" s="6" t="s">
        <v>143</v>
      </c>
      <c r="E19" s="4"/>
      <c r="F19" s="84"/>
      <c r="G19" s="3" t="s">
        <v>124</v>
      </c>
    </row>
    <row r="21" spans="2:8">
      <c r="B21" s="3" t="s">
        <v>144</v>
      </c>
    </row>
    <row r="22" spans="2:8">
      <c r="B22" s="312" t="str">
        <f>IF($F$9="","",IF(AND(F9=2,F23&lt;&gt;""),"",IF($F$9=2,"工期延長日数を入力してください。","入力不要です。")))</f>
        <v/>
      </c>
    </row>
    <row r="23" spans="2:8" ht="30" customHeight="1">
      <c r="D23" s="6" t="s">
        <v>143</v>
      </c>
      <c r="E23" s="4"/>
      <c r="F23" s="84"/>
      <c r="G23" s="3" t="s">
        <v>124</v>
      </c>
    </row>
    <row r="24" spans="2:8">
      <c r="B24" s="312" t="str">
        <f>IF($F$9="","",IF(AND(F9=2,F25&lt;&gt;""),"",IF($F$9=2,"一時中止工種を入力してください。","入力不要です。")))</f>
        <v/>
      </c>
    </row>
    <row r="25" spans="2:8" ht="30" customHeight="1">
      <c r="D25" s="6" t="s">
        <v>145</v>
      </c>
      <c r="E25" s="4"/>
      <c r="F25" s="509"/>
      <c r="G25" s="235"/>
      <c r="H25" s="235"/>
    </row>
    <row r="27" spans="2:8">
      <c r="B27" s="3" t="s">
        <v>146</v>
      </c>
    </row>
    <row r="28" spans="2:8">
      <c r="B28" s="312" t="str">
        <f>IF($F$9="","",IF(AND(F9=3,F29&lt;&gt;""),"",IF($F$9=3,"一時中止工種を入力してください。","入力不要です。")))</f>
        <v/>
      </c>
    </row>
    <row r="29" spans="2:8" ht="30" customHeight="1">
      <c r="D29" s="6" t="s">
        <v>145</v>
      </c>
      <c r="E29" s="4"/>
      <c r="F29" s="236"/>
      <c r="G29" s="235"/>
      <c r="H29" s="235"/>
    </row>
    <row r="31" spans="2:8">
      <c r="B31" s="3" t="s">
        <v>147</v>
      </c>
    </row>
    <row r="32" spans="2:8">
      <c r="B32" s="312" t="str">
        <f>IF($F$9="","",IF(AND(F9=4,OR(F33&lt;&gt;"",F35&lt;&gt;"")),"",IF($F$9=4,"工事全体の一時中止による工期延長日数を入力してください。","入力不要です。")))</f>
        <v/>
      </c>
    </row>
    <row r="33" spans="1:14" ht="30" customHeight="1">
      <c r="D33" s="609" t="s">
        <v>148</v>
      </c>
      <c r="E33" s="610"/>
      <c r="F33" s="85"/>
      <c r="G33" s="3" t="s">
        <v>124</v>
      </c>
    </row>
    <row r="34" spans="1:14">
      <c r="B34" s="312" t="str">
        <f>IF($F$9="","",IF(AND(F9=4,OR(F33&lt;&gt;"",F35&lt;&gt;"")),"",IF($F$9=4,"一部工種の一時中止による工期延長日数を入力してください。","入力不要です。")))</f>
        <v/>
      </c>
    </row>
    <row r="35" spans="1:14" ht="30" customHeight="1">
      <c r="D35" s="609" t="s">
        <v>149</v>
      </c>
      <c r="E35" s="610"/>
      <c r="F35" s="85"/>
      <c r="G35" s="3" t="s">
        <v>124</v>
      </c>
    </row>
    <row r="36" spans="1:14">
      <c r="B36" s="312" t="str">
        <f>IF($F$9="","",IF(AND(F9=4,F37&lt;&gt;""),"",IF($F$9=4,"一時中止工種を入力してください。","入力不要です。")))</f>
        <v/>
      </c>
    </row>
    <row r="37" spans="1:14" ht="30" customHeight="1">
      <c r="D37" s="6" t="s">
        <v>145</v>
      </c>
      <c r="E37" s="4"/>
      <c r="F37" s="236"/>
      <c r="G37" s="235"/>
      <c r="H37" s="235"/>
    </row>
    <row r="39" spans="1:14">
      <c r="A39" s="3" t="s">
        <v>150</v>
      </c>
    </row>
    <row r="40" spans="1:14" ht="30" customHeight="1">
      <c r="B40" s="3" t="s">
        <v>151</v>
      </c>
    </row>
    <row r="42" spans="1:14" ht="24" customHeight="1" thickBot="1">
      <c r="D42" s="6" t="s">
        <v>123</v>
      </c>
      <c r="E42" s="86"/>
      <c r="G42" s="87" t="s">
        <v>152</v>
      </c>
      <c r="H42" s="88"/>
      <c r="I42" s="611" t="s">
        <v>153</v>
      </c>
      <c r="J42" s="612"/>
      <c r="K42" s="612"/>
      <c r="L42" s="612"/>
      <c r="M42" s="613"/>
      <c r="N42"/>
    </row>
    <row r="43" spans="1:14" ht="30" customHeight="1" thickBot="1">
      <c r="D43" s="607" t="s">
        <v>125</v>
      </c>
      <c r="E43" s="608"/>
      <c r="G43" s="89"/>
      <c r="H43" s="90"/>
      <c r="I43" s="614"/>
      <c r="J43" s="615"/>
      <c r="K43" s="615"/>
      <c r="L43" s="615"/>
      <c r="M43" s="616"/>
      <c r="N43"/>
    </row>
    <row r="44" spans="1:14" ht="30" customHeight="1" thickBot="1">
      <c r="D44" s="607" t="s">
        <v>126</v>
      </c>
      <c r="E44" s="608"/>
      <c r="G44" s="91"/>
      <c r="H44" s="90"/>
      <c r="I44" s="614"/>
      <c r="J44" s="615"/>
      <c r="K44" s="615"/>
      <c r="L44" s="615"/>
      <c r="M44" s="616"/>
      <c r="N44"/>
    </row>
    <row r="45" spans="1:14" ht="30" customHeight="1" thickBot="1">
      <c r="D45" s="607" t="s">
        <v>127</v>
      </c>
      <c r="E45" s="608"/>
      <c r="G45" s="91"/>
      <c r="H45" s="90"/>
      <c r="I45" s="614"/>
      <c r="J45" s="615"/>
      <c r="K45" s="615"/>
      <c r="L45" s="615"/>
      <c r="M45" s="616"/>
      <c r="N45"/>
    </row>
    <row r="46" spans="1:14" ht="30" customHeight="1" thickBot="1">
      <c r="D46" s="607" t="s">
        <v>128</v>
      </c>
      <c r="E46" s="608"/>
      <c r="G46" s="91"/>
      <c r="H46" s="90"/>
      <c r="I46" s="614"/>
      <c r="J46" s="615"/>
      <c r="K46" s="615"/>
      <c r="L46" s="615"/>
      <c r="M46" s="616"/>
      <c r="N46"/>
    </row>
    <row r="47" spans="1:14" ht="30" customHeight="1" thickBot="1">
      <c r="D47" s="607" t="s">
        <v>154</v>
      </c>
      <c r="E47" s="608"/>
      <c r="G47" s="91"/>
      <c r="H47" s="90"/>
      <c r="I47" s="614"/>
      <c r="J47" s="615"/>
      <c r="K47" s="615"/>
      <c r="L47" s="615"/>
      <c r="M47" s="616"/>
      <c r="N47"/>
    </row>
    <row r="48" spans="1:14" ht="30" customHeight="1" thickBot="1">
      <c r="D48" s="607" t="s">
        <v>614</v>
      </c>
      <c r="E48" s="608"/>
      <c r="G48" s="91"/>
      <c r="H48" s="90"/>
      <c r="I48" s="510"/>
      <c r="J48" s="511"/>
      <c r="K48" s="511"/>
      <c r="L48" s="511"/>
      <c r="M48" s="512"/>
      <c r="N48"/>
    </row>
    <row r="49" spans="1:14" ht="30" customHeight="1" thickBot="1">
      <c r="D49" s="617" t="s">
        <v>615</v>
      </c>
      <c r="E49" s="618"/>
      <c r="G49" s="91"/>
      <c r="H49" s="90"/>
      <c r="I49" s="614"/>
      <c r="J49" s="615"/>
      <c r="K49" s="615"/>
      <c r="L49" s="615"/>
      <c r="M49" s="616"/>
      <c r="N49"/>
    </row>
    <row r="51" spans="1:14">
      <c r="A51" s="3" t="s">
        <v>155</v>
      </c>
    </row>
    <row r="52" spans="1:14">
      <c r="B52" s="3" t="s">
        <v>156</v>
      </c>
    </row>
    <row r="54" spans="1:14" ht="18" customHeight="1" thickBot="1">
      <c r="D54" s="92" t="s">
        <v>123</v>
      </c>
      <c r="E54" s="86"/>
      <c r="G54" s="87" t="s">
        <v>152</v>
      </c>
      <c r="H54" s="93"/>
    </row>
    <row r="55" spans="1:14" ht="18" customHeight="1" thickBot="1">
      <c r="D55" s="6" t="s">
        <v>129</v>
      </c>
      <c r="E55" s="4"/>
      <c r="G55" s="94"/>
      <c r="H55" s="90"/>
    </row>
    <row r="56" spans="1:14" ht="18" customHeight="1">
      <c r="D56" s="6" t="s">
        <v>130</v>
      </c>
      <c r="E56" s="4"/>
      <c r="J56" s="17"/>
      <c r="L56" s="72"/>
      <c r="M56" s="72"/>
    </row>
    <row r="57" spans="1:14" ht="18" customHeight="1">
      <c r="D57" s="6" t="s">
        <v>131</v>
      </c>
      <c r="E57" s="4"/>
      <c r="J57" s="72"/>
      <c r="K57" s="72"/>
      <c r="L57" s="72"/>
      <c r="M57" s="72"/>
    </row>
    <row r="58" spans="1:14">
      <c r="J58" s="72"/>
      <c r="K58" s="72"/>
      <c r="L58" s="72"/>
      <c r="M58" s="72"/>
    </row>
    <row r="59" spans="1:14">
      <c r="J59" s="72"/>
      <c r="K59" s="72"/>
      <c r="L59" s="72"/>
      <c r="M59" s="72"/>
    </row>
    <row r="60" spans="1:14">
      <c r="J60" s="72"/>
      <c r="K60" s="199"/>
      <c r="L60" s="72"/>
      <c r="M60" s="72"/>
    </row>
    <row r="61" spans="1:14">
      <c r="J61" s="72"/>
      <c r="K61" s="72"/>
      <c r="L61" s="72"/>
      <c r="M61" s="72"/>
    </row>
    <row r="62" spans="1:14">
      <c r="J62" s="72"/>
      <c r="K62" s="72"/>
      <c r="L62" s="72"/>
      <c r="M62" s="72"/>
    </row>
    <row r="63" spans="1:14">
      <c r="J63" s="72"/>
      <c r="K63" s="72"/>
      <c r="L63" s="72"/>
      <c r="M63" s="72"/>
    </row>
    <row r="64" spans="1:14">
      <c r="J64" s="72"/>
      <c r="K64" s="72"/>
      <c r="L64" s="72"/>
      <c r="M64" s="72"/>
    </row>
  </sheetData>
  <sheetProtection algorithmName="SHA-512" hashValue="9oGn9aK8+G1m0XgybBAMj1PaeOMC/TcMEoZ7DAbi9tP6WrWr6NdHcZbWyUn+ibJxbQ//5F+r2Jn36gfl9pfe6Q==" saltValue="fUPphB9+4cpWj7428S6rgg==" spinCount="100000" sheet="1" objects="1" scenarios="1"/>
  <mergeCells count="19">
    <mergeCell ref="I49:M49"/>
    <mergeCell ref="D46:E46"/>
    <mergeCell ref="D47:E47"/>
    <mergeCell ref="D49:E49"/>
    <mergeCell ref="I46:M46"/>
    <mergeCell ref="I47:M47"/>
    <mergeCell ref="D48:E48"/>
    <mergeCell ref="A3:M3"/>
    <mergeCell ref="B8:M8"/>
    <mergeCell ref="A5:M5"/>
    <mergeCell ref="D45:E45"/>
    <mergeCell ref="D33:E33"/>
    <mergeCell ref="D35:E35"/>
    <mergeCell ref="D43:E43"/>
    <mergeCell ref="D44:E44"/>
    <mergeCell ref="I42:M42"/>
    <mergeCell ref="I43:M43"/>
    <mergeCell ref="I44:M44"/>
    <mergeCell ref="I45:M45"/>
  </mergeCells>
  <phoneticPr fontId="3"/>
  <conditionalFormatting sqref="B18 B22">
    <cfRule type="cellIs" dxfId="7" priority="1" stopIfTrue="1" operator="equal">
      <formula>"工期延長日数を入力してください。"</formula>
    </cfRule>
    <cfRule type="cellIs" dxfId="6" priority="2" stopIfTrue="1" operator="equal">
      <formula>"入力不要です。"</formula>
    </cfRule>
  </conditionalFormatting>
  <conditionalFormatting sqref="B24 B28 B36">
    <cfRule type="cellIs" dxfId="5" priority="3" stopIfTrue="1" operator="equal">
      <formula>"一時中止工種を入力してください。"</formula>
    </cfRule>
    <cfRule type="cellIs" dxfId="4" priority="4" stopIfTrue="1" operator="equal">
      <formula>"入力不要です。"</formula>
    </cfRule>
  </conditionalFormatting>
  <conditionalFormatting sqref="B32">
    <cfRule type="cellIs" dxfId="3" priority="5" stopIfTrue="1" operator="equal">
      <formula>"工事全体の一時中止による工期延長日数を入力してください。"</formula>
    </cfRule>
    <cfRule type="cellIs" dxfId="2" priority="6" stopIfTrue="1" operator="equal">
      <formula>"入力不要です。"</formula>
    </cfRule>
  </conditionalFormatting>
  <conditionalFormatting sqref="B34">
    <cfRule type="cellIs" dxfId="1" priority="7" stopIfTrue="1" operator="equal">
      <formula>"一部工種の一時中止による工期延長日数を入力してください。"</formula>
    </cfRule>
    <cfRule type="cellIs" dxfId="0" priority="8" stopIfTrue="1" operator="equal">
      <formula>"入力不要です。"</formula>
    </cfRule>
  </conditionalFormatting>
  <dataValidations count="4">
    <dataValidation type="list" allowBlank="1" showInputMessage="1" showErrorMessage="1" sqref="H55" xr:uid="{00000000-0002-0000-0300-000002000000}">
      <formula1>$N$1:$N$4</formula1>
    </dataValidation>
    <dataValidation type="decimal" operator="greaterThanOrEqual" allowBlank="1" showInputMessage="1" showErrorMessage="1" error="数値を入力してください" sqref="F19 F35 F33 F23" xr:uid="{00000000-0002-0000-0300-000003000000}">
      <formula1>0</formula1>
    </dataValidation>
    <dataValidation type="list" allowBlank="1" showInputMessage="1" showErrorMessage="1" sqref="F9" xr:uid="{00000000-0002-0000-0300-000000000000}">
      <formula1>$N$1:$N$5</formula1>
    </dataValidation>
    <dataValidation type="list" allowBlank="1" showInputMessage="1" showErrorMessage="1" sqref="H43:H49" xr:uid="{00000000-0002-0000-0300-000001000000}">
      <formula1>$N$1:$N$8</formula1>
    </dataValidation>
  </dataValidations>
  <pageMargins left="0.59055118110236227" right="0.32" top="0.56999999999999995" bottom="0.78740157480314965" header="0.27" footer="0.51181102362204722"/>
  <pageSetup paperSize="9" scale="70"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U177"/>
  <sheetViews>
    <sheetView showGridLines="0" topLeftCell="C1" zoomScaleNormal="100" workbookViewId="0">
      <pane ySplit="7" topLeftCell="A8" activePane="bottomLeft" state="frozenSplit"/>
      <selection activeCell="B1" sqref="B1:F1"/>
      <selection pane="bottomLeft" activeCell="D2" sqref="D2"/>
    </sheetView>
  </sheetViews>
  <sheetFormatPr defaultRowHeight="13.5"/>
  <cols>
    <col min="1" max="1" width="3.375" style="42" hidden="1" customWidth="1"/>
    <col min="2" max="2" width="2.875" style="42" hidden="1" customWidth="1"/>
    <col min="3" max="4" width="1" style="154" customWidth="1"/>
    <col min="5" max="5" width="3.625" style="155" customWidth="1"/>
    <col min="6" max="7" width="3.625" style="156" customWidth="1"/>
    <col min="8" max="8" width="3.125" style="156" customWidth="1"/>
    <col min="9" max="9" width="5.875" style="156" customWidth="1"/>
    <col min="10" max="10" width="38.625" style="53" customWidth="1"/>
    <col min="11" max="11" width="7" style="97" hidden="1" customWidth="1"/>
    <col min="12" max="15" width="17.25" style="53" customWidth="1"/>
  </cols>
  <sheetData>
    <row r="1" spans="1:21">
      <c r="A1" s="293"/>
      <c r="B1" s="293"/>
      <c r="C1" s="27" t="s">
        <v>274</v>
      </c>
      <c r="K1" s="310"/>
      <c r="Q1" s="413"/>
      <c r="R1" s="413"/>
      <c r="S1" s="413"/>
      <c r="T1" s="413"/>
      <c r="U1" s="413"/>
    </row>
    <row r="2" spans="1:21" ht="14.25">
      <c r="C2" s="157"/>
      <c r="E2" s="171" t="s">
        <v>273</v>
      </c>
    </row>
    <row r="3" spans="1:21">
      <c r="D3" s="158"/>
      <c r="E3" s="157"/>
    </row>
    <row r="4" spans="1:21">
      <c r="D4" s="53"/>
      <c r="E4" s="53"/>
      <c r="F4" s="49"/>
      <c r="L4" s="202" t="s">
        <v>542</v>
      </c>
      <c r="M4" s="172"/>
      <c r="N4" s="172"/>
      <c r="O4" s="172"/>
    </row>
    <row r="5" spans="1:21" ht="13.5" customHeight="1">
      <c r="A5" s="159"/>
      <c r="B5" s="159"/>
      <c r="C5" s="160"/>
      <c r="D5" s="59"/>
      <c r="E5" s="203" t="s">
        <v>262</v>
      </c>
      <c r="F5" s="204"/>
      <c r="G5" s="205"/>
      <c r="H5" s="96"/>
      <c r="I5" s="53"/>
      <c r="J5" s="53" t="s">
        <v>263</v>
      </c>
      <c r="L5" s="198" t="s">
        <v>603</v>
      </c>
      <c r="O5" s="197" t="s">
        <v>278</v>
      </c>
    </row>
    <row r="6" spans="1:21" ht="17.25" customHeight="1">
      <c r="D6" s="53"/>
      <c r="E6" s="98"/>
      <c r="F6" s="99"/>
      <c r="G6" s="99"/>
      <c r="H6" s="99"/>
      <c r="I6" s="99"/>
      <c r="J6" s="100"/>
      <c r="K6" s="173"/>
      <c r="L6" s="624" t="s">
        <v>389</v>
      </c>
      <c r="M6" s="624" t="s">
        <v>275</v>
      </c>
      <c r="N6" s="624" t="s">
        <v>390</v>
      </c>
      <c r="O6" s="624" t="s">
        <v>276</v>
      </c>
    </row>
    <row r="7" spans="1:21" ht="20.25" customHeight="1">
      <c r="D7" s="161"/>
      <c r="E7" s="101" t="s">
        <v>157</v>
      </c>
      <c r="F7" s="102"/>
      <c r="G7" s="103"/>
      <c r="H7" s="103"/>
      <c r="I7" s="103"/>
      <c r="J7" s="104"/>
      <c r="K7" s="174"/>
      <c r="L7" s="626"/>
      <c r="M7" s="626"/>
      <c r="N7" s="626"/>
      <c r="O7" s="625"/>
    </row>
    <row r="8" spans="1:21">
      <c r="D8" s="161"/>
      <c r="E8" s="105" t="s">
        <v>158</v>
      </c>
      <c r="F8" s="106" t="s">
        <v>159</v>
      </c>
      <c r="G8" s="106"/>
      <c r="H8" s="95"/>
      <c r="I8" s="95"/>
      <c r="J8" s="107"/>
      <c r="K8" s="108"/>
      <c r="L8" s="109">
        <f>SUM(L$9:L$10,L$14:L$16,L$19)</f>
        <v>0</v>
      </c>
      <c r="M8" s="109">
        <f t="shared" ref="M8:N8" si="0">SUM(M$9:M$10,M$14:M$16,M$19)</f>
        <v>0</v>
      </c>
      <c r="N8" s="109">
        <f t="shared" si="0"/>
        <v>0</v>
      </c>
      <c r="O8" s="109">
        <f>SUM(L8:N8)</f>
        <v>0</v>
      </c>
    </row>
    <row r="9" spans="1:21">
      <c r="E9" s="110"/>
      <c r="F9" s="111" t="s">
        <v>160</v>
      </c>
      <c r="G9" s="95" t="s">
        <v>161</v>
      </c>
      <c r="H9" s="106"/>
      <c r="I9" s="106"/>
      <c r="J9" s="100"/>
      <c r="K9" s="112"/>
      <c r="L9" s="113"/>
      <c r="M9" s="113"/>
      <c r="N9" s="113"/>
      <c r="O9" s="109">
        <f t="shared" ref="O9:O93" si="1">SUM(L9:N9)</f>
        <v>0</v>
      </c>
    </row>
    <row r="10" spans="1:21">
      <c r="E10" s="110"/>
      <c r="F10" s="114" t="s">
        <v>162</v>
      </c>
      <c r="G10" s="95" t="s">
        <v>163</v>
      </c>
      <c r="H10" s="106"/>
      <c r="I10" s="106"/>
      <c r="J10" s="100"/>
      <c r="K10" s="112"/>
      <c r="L10" s="109">
        <f>SUM(L11:L13)</f>
        <v>0</v>
      </c>
      <c r="M10" s="109">
        <f t="shared" ref="M10:N10" si="2">SUM(M11:M13)</f>
        <v>0</v>
      </c>
      <c r="N10" s="109">
        <f t="shared" si="2"/>
        <v>0</v>
      </c>
      <c r="O10" s="109">
        <f t="shared" si="1"/>
        <v>0</v>
      </c>
    </row>
    <row r="11" spans="1:21">
      <c r="E11" s="110"/>
      <c r="F11" s="152"/>
      <c r="G11" s="488" t="s">
        <v>328</v>
      </c>
      <c r="H11" s="489" t="s">
        <v>586</v>
      </c>
      <c r="I11" s="106"/>
      <c r="J11" s="100"/>
      <c r="K11" s="112"/>
      <c r="L11" s="469"/>
      <c r="M11" s="469"/>
      <c r="N11" s="469"/>
      <c r="O11" s="470">
        <f t="shared" si="1"/>
        <v>0</v>
      </c>
    </row>
    <row r="12" spans="1:21">
      <c r="E12" s="110"/>
      <c r="F12" s="466"/>
      <c r="G12" s="490" t="s">
        <v>329</v>
      </c>
      <c r="H12" s="481" t="s">
        <v>587</v>
      </c>
      <c r="I12" s="151"/>
      <c r="J12" s="131"/>
      <c r="K12" s="112"/>
      <c r="L12" s="471"/>
      <c r="M12" s="146"/>
      <c r="N12" s="146"/>
      <c r="O12" s="194">
        <f t="shared" si="1"/>
        <v>0</v>
      </c>
    </row>
    <row r="13" spans="1:21">
      <c r="E13" s="110"/>
      <c r="F13" s="467"/>
      <c r="G13" s="491" t="s">
        <v>332</v>
      </c>
      <c r="H13" s="492" t="s">
        <v>588</v>
      </c>
      <c r="I13" s="103"/>
      <c r="J13" s="468"/>
      <c r="K13" s="112"/>
      <c r="L13" s="250"/>
      <c r="M13" s="250"/>
      <c r="N13" s="250"/>
      <c r="O13" s="325">
        <f t="shared" si="1"/>
        <v>0</v>
      </c>
    </row>
    <row r="14" spans="1:21">
      <c r="E14" s="110"/>
      <c r="F14" s="111" t="s">
        <v>164</v>
      </c>
      <c r="G14" s="95" t="s">
        <v>357</v>
      </c>
      <c r="H14" s="106"/>
      <c r="I14" s="106"/>
      <c r="J14" s="100"/>
      <c r="K14" s="112"/>
      <c r="L14" s="113"/>
      <c r="M14" s="113"/>
      <c r="N14" s="113"/>
      <c r="O14" s="109">
        <f t="shared" si="1"/>
        <v>0</v>
      </c>
    </row>
    <row r="15" spans="1:21">
      <c r="E15" s="110"/>
      <c r="F15" s="111" t="s">
        <v>165</v>
      </c>
      <c r="G15" s="95" t="s">
        <v>356</v>
      </c>
      <c r="H15" s="106"/>
      <c r="I15" s="106"/>
      <c r="J15" s="100"/>
      <c r="K15" s="112"/>
      <c r="L15" s="113"/>
      <c r="M15" s="113"/>
      <c r="N15" s="113"/>
      <c r="O15" s="109">
        <f t="shared" si="1"/>
        <v>0</v>
      </c>
    </row>
    <row r="16" spans="1:21">
      <c r="E16" s="110"/>
      <c r="F16" s="114" t="s">
        <v>166</v>
      </c>
      <c r="G16" s="95" t="s">
        <v>167</v>
      </c>
      <c r="H16" s="106"/>
      <c r="I16" s="106"/>
      <c r="J16" s="100"/>
      <c r="K16" s="112"/>
      <c r="L16" s="109"/>
      <c r="M16" s="109"/>
      <c r="N16" s="109"/>
      <c r="O16" s="109">
        <f t="shared" si="1"/>
        <v>0</v>
      </c>
    </row>
    <row r="17" spans="5:15">
      <c r="E17" s="110"/>
      <c r="F17" s="115"/>
      <c r="G17" s="116" t="s">
        <v>328</v>
      </c>
      <c r="H17" s="117" t="s">
        <v>169</v>
      </c>
      <c r="I17" s="117"/>
      <c r="J17" s="118"/>
      <c r="K17" s="119"/>
      <c r="L17" s="120"/>
      <c r="M17" s="120"/>
      <c r="N17" s="120"/>
      <c r="O17" s="178">
        <f>SUM(L17:N17)</f>
        <v>0</v>
      </c>
    </row>
    <row r="18" spans="5:15">
      <c r="E18" s="110"/>
      <c r="F18" s="121"/>
      <c r="G18" s="122" t="s">
        <v>329</v>
      </c>
      <c r="H18" s="123" t="s">
        <v>171</v>
      </c>
      <c r="I18" s="123"/>
      <c r="J18" s="124"/>
      <c r="K18" s="125"/>
      <c r="L18" s="126"/>
      <c r="M18" s="126"/>
      <c r="N18" s="126"/>
      <c r="O18" s="179">
        <f t="shared" si="1"/>
        <v>0</v>
      </c>
    </row>
    <row r="19" spans="5:15">
      <c r="E19" s="110"/>
      <c r="F19" s="114" t="s">
        <v>172</v>
      </c>
      <c r="G19" s="106" t="s">
        <v>173</v>
      </c>
      <c r="H19" s="106"/>
      <c r="I19" s="106"/>
      <c r="J19" s="100"/>
      <c r="K19" s="112"/>
      <c r="L19" s="109"/>
      <c r="M19" s="109"/>
      <c r="N19" s="109"/>
      <c r="O19" s="180">
        <f t="shared" ref="O19:O24" si="3">SUM(L19:N19)</f>
        <v>0</v>
      </c>
    </row>
    <row r="20" spans="5:15">
      <c r="E20" s="110"/>
      <c r="F20" s="152"/>
      <c r="G20" s="114" t="s">
        <v>328</v>
      </c>
      <c r="H20" s="117" t="s">
        <v>337</v>
      </c>
      <c r="I20" s="117"/>
      <c r="J20" s="118"/>
      <c r="K20" s="119"/>
      <c r="L20" s="120"/>
      <c r="M20" s="120"/>
      <c r="N20" s="120"/>
      <c r="O20" s="333">
        <f t="shared" si="3"/>
        <v>0</v>
      </c>
    </row>
    <row r="21" spans="5:15" hidden="1">
      <c r="E21" s="110"/>
      <c r="F21" s="152"/>
      <c r="G21" s="249"/>
      <c r="H21" s="334" t="s">
        <v>168</v>
      </c>
      <c r="I21" s="328" t="s">
        <v>420</v>
      </c>
      <c r="J21" s="335"/>
      <c r="K21" s="330"/>
      <c r="L21" s="453"/>
      <c r="M21" s="453"/>
      <c r="N21" s="453"/>
      <c r="O21" s="331">
        <f t="shared" si="3"/>
        <v>0</v>
      </c>
    </row>
    <row r="22" spans="5:15" hidden="1">
      <c r="E22" s="110"/>
      <c r="F22" s="152"/>
      <c r="G22" s="249"/>
      <c r="H22" s="130" t="s">
        <v>170</v>
      </c>
      <c r="I22" s="151" t="s">
        <v>419</v>
      </c>
      <c r="J22" s="332"/>
      <c r="K22" s="132"/>
      <c r="L22" s="454"/>
      <c r="M22" s="454"/>
      <c r="N22" s="454"/>
      <c r="O22" s="331">
        <f t="shared" si="3"/>
        <v>0</v>
      </c>
    </row>
    <row r="23" spans="5:15">
      <c r="E23" s="110"/>
      <c r="F23" s="152"/>
      <c r="G23" s="150" t="s">
        <v>330</v>
      </c>
      <c r="H23" s="328" t="s">
        <v>331</v>
      </c>
      <c r="I23" s="328"/>
      <c r="J23" s="329"/>
      <c r="K23" s="330"/>
      <c r="L23" s="175"/>
      <c r="M23" s="175"/>
      <c r="N23" s="175"/>
      <c r="O23" s="331">
        <f t="shared" si="3"/>
        <v>0</v>
      </c>
    </row>
    <row r="24" spans="5:15">
      <c r="E24" s="110"/>
      <c r="F24" s="141"/>
      <c r="G24" s="249" t="s">
        <v>332</v>
      </c>
      <c r="H24" s="139" t="s">
        <v>333</v>
      </c>
      <c r="I24" s="139"/>
      <c r="J24" s="140"/>
      <c r="K24" s="232"/>
      <c r="L24" s="250"/>
      <c r="M24" s="250"/>
      <c r="N24" s="250"/>
      <c r="O24" s="181">
        <f t="shared" si="3"/>
        <v>0</v>
      </c>
    </row>
    <row r="25" spans="5:15">
      <c r="E25" s="105" t="s">
        <v>174</v>
      </c>
      <c r="F25" s="106" t="s">
        <v>175</v>
      </c>
      <c r="G25" s="106"/>
      <c r="H25" s="95"/>
      <c r="I25" s="95"/>
      <c r="J25" s="107"/>
      <c r="K25" s="127"/>
      <c r="L25" s="109">
        <f>L26+L120+L121+L164</f>
        <v>0</v>
      </c>
      <c r="M25" s="109">
        <f>M26+M120+M121+M164</f>
        <v>0</v>
      </c>
      <c r="N25" s="109">
        <f>N26+N120+N121+N164</f>
        <v>0</v>
      </c>
      <c r="O25" s="109">
        <f t="shared" si="1"/>
        <v>0</v>
      </c>
    </row>
    <row r="26" spans="5:15">
      <c r="E26" s="110"/>
      <c r="F26" s="114" t="s">
        <v>160</v>
      </c>
      <c r="G26" s="106" t="s">
        <v>176</v>
      </c>
      <c r="H26" s="95"/>
      <c r="I26" s="106"/>
      <c r="J26" s="100"/>
      <c r="K26" s="112"/>
      <c r="L26" s="109">
        <f>L27+L54+L57+L58+L85+L88+L97+L108+L114+L115+L117+L118+L119</f>
        <v>0</v>
      </c>
      <c r="M26" s="109">
        <f>M27+M54+M57+M58+M85+M88+M97+M108+M114+M115+M117+M118+M119</f>
        <v>0</v>
      </c>
      <c r="N26" s="109">
        <f>N27+N54+N57+N58+N85+N88+N97+N108+N114+N115+N117+N118+N119</f>
        <v>0</v>
      </c>
      <c r="O26" s="109">
        <f t="shared" si="1"/>
        <v>0</v>
      </c>
    </row>
    <row r="27" spans="5:15">
      <c r="E27" s="110"/>
      <c r="F27" s="128"/>
      <c r="G27" s="114" t="s">
        <v>177</v>
      </c>
      <c r="H27" s="95" t="s">
        <v>178</v>
      </c>
      <c r="I27" s="95"/>
      <c r="J27" s="107"/>
      <c r="K27" s="127"/>
      <c r="L27" s="109">
        <f>L28+L43+L48</f>
        <v>0</v>
      </c>
      <c r="M27" s="109">
        <f>M28+M43+M48</f>
        <v>0</v>
      </c>
      <c r="N27" s="109">
        <f>N28+N43+N48</f>
        <v>0</v>
      </c>
      <c r="O27" s="109">
        <f>SUM(L27:N27)</f>
        <v>0</v>
      </c>
    </row>
    <row r="28" spans="5:15">
      <c r="E28" s="110"/>
      <c r="F28" s="128"/>
      <c r="G28" s="115"/>
      <c r="H28" s="114" t="s">
        <v>168</v>
      </c>
      <c r="I28" s="117" t="s">
        <v>342</v>
      </c>
      <c r="J28" s="118"/>
      <c r="K28" s="132"/>
      <c r="L28" s="176">
        <f>SUM(L29:L42)</f>
        <v>0</v>
      </c>
      <c r="M28" s="176">
        <f>SUM(M29:M42)</f>
        <v>0</v>
      </c>
      <c r="N28" s="176">
        <f>SUM(N29:N42)</f>
        <v>0</v>
      </c>
      <c r="O28" s="176">
        <f>SUM(L28:N28)</f>
        <v>0</v>
      </c>
    </row>
    <row r="29" spans="5:15">
      <c r="E29" s="110"/>
      <c r="F29" s="128"/>
      <c r="G29" s="115"/>
      <c r="H29" s="115"/>
      <c r="I29" s="338">
        <v>1</v>
      </c>
      <c r="J29" s="131" t="s">
        <v>179</v>
      </c>
      <c r="K29" s="132"/>
      <c r="L29" s="175"/>
      <c r="M29" s="175"/>
      <c r="N29" s="175"/>
      <c r="O29" s="181">
        <f t="shared" ref="O29:O35" si="4">SUM(L29:N29)</f>
        <v>0</v>
      </c>
    </row>
    <row r="30" spans="5:15">
      <c r="E30" s="110"/>
      <c r="F30" s="128"/>
      <c r="G30" s="115"/>
      <c r="H30" s="115"/>
      <c r="I30" s="338">
        <v>2</v>
      </c>
      <c r="J30" s="131" t="s">
        <v>180</v>
      </c>
      <c r="K30" s="132"/>
      <c r="L30" s="146"/>
      <c r="M30" s="146"/>
      <c r="N30" s="146"/>
      <c r="O30" s="182">
        <f t="shared" si="4"/>
        <v>0</v>
      </c>
    </row>
    <row r="31" spans="5:15">
      <c r="E31" s="110"/>
      <c r="F31" s="128"/>
      <c r="G31" s="115"/>
      <c r="H31" s="115"/>
      <c r="I31" s="338">
        <v>3</v>
      </c>
      <c r="J31" s="131" t="s">
        <v>181</v>
      </c>
      <c r="K31" s="132"/>
      <c r="L31" s="146"/>
      <c r="M31" s="146"/>
      <c r="N31" s="146"/>
      <c r="O31" s="182">
        <f t="shared" si="4"/>
        <v>0</v>
      </c>
    </row>
    <row r="32" spans="5:15">
      <c r="E32" s="110"/>
      <c r="F32" s="128"/>
      <c r="G32" s="115"/>
      <c r="H32" s="115"/>
      <c r="I32" s="338">
        <v>4</v>
      </c>
      <c r="J32" s="131" t="s">
        <v>421</v>
      </c>
      <c r="K32" s="132"/>
      <c r="L32" s="146"/>
      <c r="M32" s="146"/>
      <c r="N32" s="146"/>
      <c r="O32" s="182">
        <f t="shared" si="4"/>
        <v>0</v>
      </c>
    </row>
    <row r="33" spans="5:15">
      <c r="E33" s="110"/>
      <c r="F33" s="128"/>
      <c r="G33" s="115"/>
      <c r="H33" s="115"/>
      <c r="I33" s="338">
        <v>5</v>
      </c>
      <c r="J33" s="131" t="s">
        <v>422</v>
      </c>
      <c r="K33" s="132"/>
      <c r="L33" s="146"/>
      <c r="M33" s="146"/>
      <c r="N33" s="146"/>
      <c r="O33" s="182">
        <f t="shared" si="4"/>
        <v>0</v>
      </c>
    </row>
    <row r="34" spans="5:15">
      <c r="E34" s="110"/>
      <c r="F34" s="128"/>
      <c r="G34" s="115"/>
      <c r="H34" s="115"/>
      <c r="I34" s="338">
        <v>6</v>
      </c>
      <c r="J34" s="131" t="s">
        <v>423</v>
      </c>
      <c r="K34" s="297"/>
      <c r="L34" s="146"/>
      <c r="M34" s="146"/>
      <c r="N34" s="146"/>
      <c r="O34" s="182">
        <f>SUM(L34:N34)</f>
        <v>0</v>
      </c>
    </row>
    <row r="35" spans="5:15">
      <c r="E35" s="110"/>
      <c r="F35" s="128"/>
      <c r="G35" s="115"/>
      <c r="H35" s="115"/>
      <c r="I35" s="338">
        <v>7</v>
      </c>
      <c r="J35" s="131" t="s">
        <v>424</v>
      </c>
      <c r="K35" s="132"/>
      <c r="L35" s="146"/>
      <c r="M35" s="146"/>
      <c r="N35" s="146"/>
      <c r="O35" s="182">
        <f t="shared" si="4"/>
        <v>0</v>
      </c>
    </row>
    <row r="36" spans="5:15">
      <c r="E36" s="110"/>
      <c r="F36" s="128"/>
      <c r="G36" s="115"/>
      <c r="H36" s="115"/>
      <c r="I36" s="338">
        <v>8</v>
      </c>
      <c r="J36" s="131" t="s">
        <v>182</v>
      </c>
      <c r="K36" s="132"/>
      <c r="L36" s="146"/>
      <c r="M36" s="146"/>
      <c r="N36" s="146"/>
      <c r="O36" s="182">
        <f t="shared" si="1"/>
        <v>0</v>
      </c>
    </row>
    <row r="37" spans="5:15">
      <c r="E37" s="110"/>
      <c r="F37" s="128"/>
      <c r="G37" s="115"/>
      <c r="H37" s="115"/>
      <c r="I37" s="338">
        <v>9</v>
      </c>
      <c r="J37" s="131" t="s">
        <v>183</v>
      </c>
      <c r="K37" s="132"/>
      <c r="L37" s="146"/>
      <c r="M37" s="146"/>
      <c r="N37" s="146"/>
      <c r="O37" s="182">
        <f t="shared" si="1"/>
        <v>0</v>
      </c>
    </row>
    <row r="38" spans="5:15">
      <c r="E38" s="110"/>
      <c r="F38" s="128"/>
      <c r="G38" s="115"/>
      <c r="H38" s="115"/>
      <c r="I38" s="338">
        <v>10</v>
      </c>
      <c r="J38" s="131" t="s">
        <v>539</v>
      </c>
      <c r="K38" s="132"/>
      <c r="L38" s="146"/>
      <c r="M38" s="146"/>
      <c r="N38" s="146"/>
      <c r="O38" s="182">
        <f t="shared" si="1"/>
        <v>0</v>
      </c>
    </row>
    <row r="39" spans="5:15">
      <c r="E39" s="110"/>
      <c r="F39" s="128"/>
      <c r="G39" s="115"/>
      <c r="H39" s="115"/>
      <c r="I39" s="338">
        <v>11</v>
      </c>
      <c r="J39" s="131" t="s">
        <v>184</v>
      </c>
      <c r="K39" s="132"/>
      <c r="L39" s="146"/>
      <c r="M39" s="146"/>
      <c r="N39" s="146"/>
      <c r="O39" s="182">
        <f t="shared" si="1"/>
        <v>0</v>
      </c>
    </row>
    <row r="40" spans="5:15">
      <c r="E40" s="110"/>
      <c r="F40" s="128"/>
      <c r="G40" s="115"/>
      <c r="H40" s="115"/>
      <c r="I40" s="338">
        <v>12</v>
      </c>
      <c r="J40" s="131" t="s">
        <v>185</v>
      </c>
      <c r="K40" s="132"/>
      <c r="L40" s="146"/>
      <c r="M40" s="146"/>
      <c r="N40" s="146"/>
      <c r="O40" s="182">
        <f t="shared" si="1"/>
        <v>0</v>
      </c>
    </row>
    <row r="41" spans="5:15">
      <c r="E41" s="110"/>
      <c r="F41" s="128"/>
      <c r="G41" s="115"/>
      <c r="H41" s="115"/>
      <c r="I41" s="338">
        <v>13</v>
      </c>
      <c r="J41" s="131" t="s">
        <v>516</v>
      </c>
      <c r="K41" s="297"/>
      <c r="L41" s="146"/>
      <c r="M41" s="146"/>
      <c r="N41" s="146"/>
      <c r="O41" s="182">
        <f>SUM(L41:N41)</f>
        <v>0</v>
      </c>
    </row>
    <row r="42" spans="5:15" ht="14.25" customHeight="1">
      <c r="E42" s="110"/>
      <c r="F42" s="110"/>
      <c r="G42" s="336"/>
      <c r="H42" s="336"/>
      <c r="I42" s="338">
        <v>14</v>
      </c>
      <c r="J42" s="131" t="s">
        <v>517</v>
      </c>
      <c r="K42" s="297"/>
      <c r="L42" s="146"/>
      <c r="M42" s="146"/>
      <c r="N42" s="146"/>
      <c r="O42" s="182">
        <f>SUM(L42:N42)</f>
        <v>0</v>
      </c>
    </row>
    <row r="43" spans="5:15">
      <c r="E43" s="110"/>
      <c r="F43" s="128"/>
      <c r="G43" s="115"/>
      <c r="H43" s="133" t="s">
        <v>187</v>
      </c>
      <c r="I43" s="134" t="s">
        <v>377</v>
      </c>
      <c r="J43" s="135"/>
      <c r="K43" s="132"/>
      <c r="L43" s="182">
        <f>SUM(L44:L47)</f>
        <v>0</v>
      </c>
      <c r="M43" s="182">
        <f>SUM(M44:M47)</f>
        <v>0</v>
      </c>
      <c r="N43" s="182">
        <f>SUM(N44:N47)</f>
        <v>0</v>
      </c>
      <c r="O43" s="182">
        <f>SUM(L43:N43)</f>
        <v>0</v>
      </c>
    </row>
    <row r="44" spans="5:15">
      <c r="E44" s="110"/>
      <c r="F44" s="128"/>
      <c r="G44" s="115"/>
      <c r="H44" s="115"/>
      <c r="I44" s="130" t="s">
        <v>343</v>
      </c>
      <c r="J44" s="131" t="s">
        <v>190</v>
      </c>
      <c r="K44" s="132"/>
      <c r="L44" s="146"/>
      <c r="M44" s="146"/>
      <c r="N44" s="146"/>
      <c r="O44" s="182">
        <f t="shared" si="1"/>
        <v>0</v>
      </c>
    </row>
    <row r="45" spans="5:15">
      <c r="E45" s="110"/>
      <c r="F45" s="128"/>
      <c r="G45" s="115"/>
      <c r="H45" s="115"/>
      <c r="I45" s="130" t="s">
        <v>344</v>
      </c>
      <c r="J45" s="131" t="s">
        <v>376</v>
      </c>
      <c r="K45" s="132"/>
      <c r="L45" s="146"/>
      <c r="M45" s="146"/>
      <c r="N45" s="146"/>
      <c r="O45" s="182">
        <f t="shared" si="1"/>
        <v>0</v>
      </c>
    </row>
    <row r="46" spans="5:15">
      <c r="E46" s="110"/>
      <c r="F46" s="128"/>
      <c r="G46" s="115"/>
      <c r="H46" s="233"/>
      <c r="I46" s="234" t="s">
        <v>345</v>
      </c>
      <c r="J46" s="131" t="s">
        <v>188</v>
      </c>
      <c r="K46" s="132"/>
      <c r="L46" s="146"/>
      <c r="M46" s="146"/>
      <c r="N46" s="146"/>
      <c r="O46" s="182">
        <f t="shared" si="1"/>
        <v>0</v>
      </c>
    </row>
    <row r="47" spans="5:15">
      <c r="E47" s="110"/>
      <c r="F47" s="128"/>
      <c r="G47" s="115"/>
      <c r="H47" s="137"/>
      <c r="I47" s="130" t="s">
        <v>346</v>
      </c>
      <c r="J47" s="131" t="s">
        <v>291</v>
      </c>
      <c r="K47" s="132"/>
      <c r="L47" s="146"/>
      <c r="M47" s="146"/>
      <c r="N47" s="146"/>
      <c r="O47" s="182">
        <f>SUM(L47:N47)</f>
        <v>0</v>
      </c>
    </row>
    <row r="48" spans="5:15">
      <c r="E48" s="110"/>
      <c r="F48" s="138"/>
      <c r="G48" s="115"/>
      <c r="H48" s="115" t="s">
        <v>189</v>
      </c>
      <c r="I48" s="139" t="s">
        <v>378</v>
      </c>
      <c r="J48" s="140"/>
      <c r="K48" s="132"/>
      <c r="L48" s="182">
        <f>SUM(L49:L53)</f>
        <v>0</v>
      </c>
      <c r="M48" s="182">
        <f>SUM(M49:M53)</f>
        <v>0</v>
      </c>
      <c r="N48" s="182">
        <f>SUM(N49:N53)</f>
        <v>0</v>
      </c>
      <c r="O48" s="182">
        <f>SUM(L48:N48)</f>
        <v>0</v>
      </c>
    </row>
    <row r="49" spans="1:15">
      <c r="E49" s="110"/>
      <c r="F49" s="138"/>
      <c r="G49" s="115"/>
      <c r="H49" s="115"/>
      <c r="I49" s="130" t="s">
        <v>343</v>
      </c>
      <c r="J49" s="131" t="s">
        <v>190</v>
      </c>
      <c r="K49" s="132"/>
      <c r="L49" s="146"/>
      <c r="M49" s="146"/>
      <c r="N49" s="146"/>
      <c r="O49" s="182">
        <f>SUM(L49:N49)</f>
        <v>0</v>
      </c>
    </row>
    <row r="50" spans="1:15">
      <c r="E50" s="110"/>
      <c r="F50" s="138"/>
      <c r="G50" s="115"/>
      <c r="H50" s="115"/>
      <c r="I50" s="130" t="s">
        <v>344</v>
      </c>
      <c r="J50" s="131" t="s">
        <v>191</v>
      </c>
      <c r="K50" s="132"/>
      <c r="L50" s="146"/>
      <c r="M50" s="146"/>
      <c r="N50" s="146"/>
      <c r="O50" s="182">
        <f>SUM(L50:N50)</f>
        <v>0</v>
      </c>
    </row>
    <row r="51" spans="1:15">
      <c r="E51" s="110"/>
      <c r="F51" s="138"/>
      <c r="G51" s="115"/>
      <c r="H51" s="115"/>
      <c r="I51" s="234" t="s">
        <v>631</v>
      </c>
      <c r="J51" s="135" t="s">
        <v>632</v>
      </c>
      <c r="K51" s="232"/>
      <c r="L51" s="471"/>
      <c r="M51" s="146"/>
      <c r="N51" s="146"/>
      <c r="O51" s="182">
        <f t="shared" ref="O51:O52" si="5">SUM(L51:N51)</f>
        <v>0</v>
      </c>
    </row>
    <row r="52" spans="1:15">
      <c r="E52" s="110"/>
      <c r="F52" s="138"/>
      <c r="G52" s="115"/>
      <c r="H52" s="115"/>
      <c r="I52" s="234" t="s">
        <v>633</v>
      </c>
      <c r="J52" s="135" t="s">
        <v>634</v>
      </c>
      <c r="K52" s="232"/>
      <c r="L52" s="471"/>
      <c r="M52" s="146"/>
      <c r="N52" s="146"/>
      <c r="O52" s="182">
        <f t="shared" si="5"/>
        <v>0</v>
      </c>
    </row>
    <row r="53" spans="1:15">
      <c r="E53" s="110"/>
      <c r="F53" s="138"/>
      <c r="G53" s="121"/>
      <c r="H53" s="121"/>
      <c r="I53" s="142" t="s">
        <v>635</v>
      </c>
      <c r="J53" s="124" t="s">
        <v>636</v>
      </c>
      <c r="K53" s="232"/>
      <c r="L53" s="498"/>
      <c r="M53" s="126"/>
      <c r="N53" s="126"/>
      <c r="O53" s="182">
        <f>SUM(L53:N53)</f>
        <v>0</v>
      </c>
    </row>
    <row r="54" spans="1:15">
      <c r="E54" s="110"/>
      <c r="F54" s="138"/>
      <c r="G54" s="114" t="s">
        <v>192</v>
      </c>
      <c r="H54" s="95" t="s">
        <v>193</v>
      </c>
      <c r="I54" s="95"/>
      <c r="J54" s="107"/>
      <c r="K54" s="127"/>
      <c r="L54" s="109">
        <f>SUM(L$55:L$56)</f>
        <v>0</v>
      </c>
      <c r="M54" s="109">
        <f t="shared" ref="M54:N54" si="6">SUM(M$55:M$56)</f>
        <v>0</v>
      </c>
      <c r="N54" s="109">
        <f t="shared" si="6"/>
        <v>0</v>
      </c>
      <c r="O54" s="109">
        <f t="shared" si="1"/>
        <v>0</v>
      </c>
    </row>
    <row r="55" spans="1:15">
      <c r="E55" s="110"/>
      <c r="F55" s="128"/>
      <c r="G55" s="115"/>
      <c r="H55" s="116" t="s">
        <v>168</v>
      </c>
      <c r="I55" s="117" t="s">
        <v>194</v>
      </c>
      <c r="J55" s="118"/>
      <c r="K55" s="119"/>
      <c r="L55" s="120"/>
      <c r="M55" s="120"/>
      <c r="N55" s="120"/>
      <c r="O55" s="178">
        <f t="shared" si="1"/>
        <v>0</v>
      </c>
    </row>
    <row r="56" spans="1:15">
      <c r="E56" s="110"/>
      <c r="F56" s="138"/>
      <c r="G56" s="121"/>
      <c r="H56" s="122" t="s">
        <v>170</v>
      </c>
      <c r="I56" s="123" t="s">
        <v>214</v>
      </c>
      <c r="J56" s="311"/>
      <c r="K56" s="125"/>
      <c r="L56" s="126"/>
      <c r="M56" s="126"/>
      <c r="N56" s="126"/>
      <c r="O56" s="179">
        <f t="shared" si="1"/>
        <v>0</v>
      </c>
    </row>
    <row r="57" spans="1:15">
      <c r="E57" s="110"/>
      <c r="F57" s="128"/>
      <c r="G57" s="111" t="s">
        <v>195</v>
      </c>
      <c r="H57" s="95" t="s">
        <v>196</v>
      </c>
      <c r="I57" s="95"/>
      <c r="J57" s="107"/>
      <c r="K57" s="127"/>
      <c r="L57" s="113"/>
      <c r="M57" s="113"/>
      <c r="N57" s="113"/>
      <c r="O57" s="180">
        <f t="shared" si="1"/>
        <v>0</v>
      </c>
    </row>
    <row r="58" spans="1:15">
      <c r="A58" s="162" t="s">
        <v>264</v>
      </c>
      <c r="C58" s="53"/>
      <c r="E58" s="110"/>
      <c r="F58" s="128"/>
      <c r="G58" s="114" t="s">
        <v>197</v>
      </c>
      <c r="H58" s="95" t="s">
        <v>198</v>
      </c>
      <c r="I58" s="95"/>
      <c r="J58" s="107"/>
      <c r="K58" s="127"/>
      <c r="L58" s="109">
        <f>SUM(L$60,L$77:L$84)</f>
        <v>0</v>
      </c>
      <c r="M58" s="109">
        <f>SUM(M$60,M$77:M$84)</f>
        <v>0</v>
      </c>
      <c r="N58" s="109">
        <f>SUM(N$60,N$77:N$84)</f>
        <v>0</v>
      </c>
      <c r="O58" s="109">
        <f>SUM(L58:N58)</f>
        <v>0</v>
      </c>
    </row>
    <row r="59" spans="1:15" ht="27.75" hidden="1" customHeight="1">
      <c r="C59" s="294"/>
      <c r="D59" s="294"/>
      <c r="E59" s="295"/>
      <c r="F59" s="295"/>
      <c r="G59" s="295"/>
      <c r="H59" s="299"/>
      <c r="I59" s="300"/>
      <c r="J59" s="301" t="s">
        <v>199</v>
      </c>
      <c r="K59" s="302"/>
      <c r="L59" s="303"/>
      <c r="M59" s="303"/>
      <c r="N59" s="303"/>
      <c r="O59" s="303"/>
    </row>
    <row r="60" spans="1:15" ht="16.5" customHeight="1">
      <c r="A60" s="163" t="s">
        <v>265</v>
      </c>
      <c r="B60" s="164">
        <v>1</v>
      </c>
      <c r="E60" s="110"/>
      <c r="F60" s="128"/>
      <c r="G60" s="138"/>
      <c r="H60" s="114" t="s">
        <v>200</v>
      </c>
      <c r="I60" s="106" t="s">
        <v>201</v>
      </c>
      <c r="J60" s="100"/>
      <c r="K60" s="183"/>
      <c r="L60" s="187">
        <f>SUM(L$61:L$72)</f>
        <v>0</v>
      </c>
      <c r="M60" s="129">
        <f t="shared" ref="M60:N60" si="7">SUM(M$61:M$72)</f>
        <v>0</v>
      </c>
      <c r="N60" s="129">
        <f t="shared" si="7"/>
        <v>0</v>
      </c>
      <c r="O60" s="129">
        <f t="shared" si="1"/>
        <v>0</v>
      </c>
    </row>
    <row r="61" spans="1:15" ht="24" customHeight="1">
      <c r="A61" s="163" t="s">
        <v>266</v>
      </c>
      <c r="B61" s="164">
        <v>2</v>
      </c>
      <c r="E61" s="110"/>
      <c r="F61" s="128"/>
      <c r="G61" s="138"/>
      <c r="H61" s="143"/>
      <c r="I61" s="144" t="s">
        <v>347</v>
      </c>
      <c r="J61" s="145" t="s">
        <v>202</v>
      </c>
      <c r="K61" s="184"/>
      <c r="L61" s="188"/>
      <c r="M61" s="146"/>
      <c r="N61" s="146"/>
      <c r="O61" s="194">
        <f t="shared" si="1"/>
        <v>0</v>
      </c>
    </row>
    <row r="62" spans="1:15" ht="24" customHeight="1">
      <c r="A62" s="163" t="s">
        <v>267</v>
      </c>
      <c r="B62" s="164">
        <v>3</v>
      </c>
      <c r="E62" s="110"/>
      <c r="F62" s="128"/>
      <c r="G62" s="138"/>
      <c r="H62" s="143"/>
      <c r="I62" s="144" t="s">
        <v>348</v>
      </c>
      <c r="J62" s="145" t="s">
        <v>203</v>
      </c>
      <c r="K62" s="184"/>
      <c r="L62" s="188"/>
      <c r="M62" s="146"/>
      <c r="N62" s="146"/>
      <c r="O62" s="194">
        <f t="shared" si="1"/>
        <v>0</v>
      </c>
    </row>
    <row r="63" spans="1:15" ht="21">
      <c r="E63" s="110"/>
      <c r="F63" s="128"/>
      <c r="G63" s="138"/>
      <c r="H63" s="143"/>
      <c r="I63" s="144" t="s">
        <v>349</v>
      </c>
      <c r="J63" s="147" t="s">
        <v>204</v>
      </c>
      <c r="K63" s="184"/>
      <c r="L63" s="188"/>
      <c r="M63" s="146"/>
      <c r="N63" s="146"/>
      <c r="O63" s="194">
        <f t="shared" si="1"/>
        <v>0</v>
      </c>
    </row>
    <row r="64" spans="1:15">
      <c r="E64" s="110"/>
      <c r="F64" s="128"/>
      <c r="G64" s="138"/>
      <c r="H64" s="143"/>
      <c r="I64" s="144" t="s">
        <v>350</v>
      </c>
      <c r="J64" s="145" t="s">
        <v>205</v>
      </c>
      <c r="K64" s="184"/>
      <c r="L64" s="188"/>
      <c r="M64" s="146"/>
      <c r="N64" s="146"/>
      <c r="O64" s="194">
        <f t="shared" si="1"/>
        <v>0</v>
      </c>
    </row>
    <row r="65" spans="1:15">
      <c r="E65" s="110"/>
      <c r="F65" s="128"/>
      <c r="G65" s="138"/>
      <c r="H65" s="143"/>
      <c r="I65" s="144" t="s">
        <v>351</v>
      </c>
      <c r="J65" s="145" t="s">
        <v>206</v>
      </c>
      <c r="K65" s="184"/>
      <c r="L65" s="188"/>
      <c r="M65" s="146"/>
      <c r="N65" s="146"/>
      <c r="O65" s="194">
        <f t="shared" si="1"/>
        <v>0</v>
      </c>
    </row>
    <row r="66" spans="1:15" hidden="1">
      <c r="E66" s="110"/>
      <c r="F66" s="128"/>
      <c r="G66" s="138"/>
      <c r="H66" s="143"/>
      <c r="I66" s="455" t="s">
        <v>352</v>
      </c>
      <c r="J66" s="456" t="s">
        <v>207</v>
      </c>
      <c r="K66" s="184"/>
      <c r="L66" s="457"/>
      <c r="M66" s="458"/>
      <c r="N66" s="458"/>
      <c r="O66" s="194">
        <f t="shared" si="1"/>
        <v>0</v>
      </c>
    </row>
    <row r="67" spans="1:15">
      <c r="E67" s="110"/>
      <c r="F67" s="128"/>
      <c r="G67" s="138"/>
      <c r="H67" s="143"/>
      <c r="I67" s="144" t="s">
        <v>352</v>
      </c>
      <c r="J67" s="145" t="s">
        <v>208</v>
      </c>
      <c r="K67" s="184"/>
      <c r="L67" s="188"/>
      <c r="M67" s="146"/>
      <c r="N67" s="146"/>
      <c r="O67" s="194">
        <f t="shared" si="1"/>
        <v>0</v>
      </c>
    </row>
    <row r="68" spans="1:15" hidden="1">
      <c r="E68" s="110"/>
      <c r="F68" s="128"/>
      <c r="G68" s="138"/>
      <c r="H68" s="143"/>
      <c r="I68" s="455" t="s">
        <v>354</v>
      </c>
      <c r="J68" s="456" t="s">
        <v>209</v>
      </c>
      <c r="K68" s="184"/>
      <c r="L68" s="457"/>
      <c r="M68" s="458"/>
      <c r="N68" s="458"/>
      <c r="O68" s="194">
        <f t="shared" si="1"/>
        <v>0</v>
      </c>
    </row>
    <row r="69" spans="1:15">
      <c r="E69" s="110"/>
      <c r="F69" s="128"/>
      <c r="G69" s="138"/>
      <c r="H69" s="143"/>
      <c r="I69" s="144" t="s">
        <v>353</v>
      </c>
      <c r="J69" s="145" t="s">
        <v>629</v>
      </c>
      <c r="K69" s="184"/>
      <c r="L69" s="188"/>
      <c r="M69" s="146"/>
      <c r="N69" s="146"/>
      <c r="O69" s="194">
        <f t="shared" si="1"/>
        <v>0</v>
      </c>
    </row>
    <row r="70" spans="1:15" ht="24.75" customHeight="1">
      <c r="E70" s="110"/>
      <c r="F70" s="128"/>
      <c r="G70" s="138"/>
      <c r="H70" s="143"/>
      <c r="I70" s="144" t="s">
        <v>354</v>
      </c>
      <c r="J70" s="145" t="s">
        <v>630</v>
      </c>
      <c r="K70" s="184"/>
      <c r="L70" s="188"/>
      <c r="M70" s="146"/>
      <c r="N70" s="146"/>
      <c r="O70" s="194">
        <f t="shared" ref="O70" si="8">SUM(L70:N70)</f>
        <v>0</v>
      </c>
    </row>
    <row r="71" spans="1:15">
      <c r="E71" s="110"/>
      <c r="F71" s="128"/>
      <c r="G71" s="138"/>
      <c r="H71" s="143"/>
      <c r="I71" s="144" t="s">
        <v>355</v>
      </c>
      <c r="J71" s="145" t="s">
        <v>210</v>
      </c>
      <c r="K71" s="185"/>
      <c r="L71" s="189"/>
      <c r="M71" s="148"/>
      <c r="N71" s="148"/>
      <c r="O71" s="195">
        <f t="shared" si="1"/>
        <v>0</v>
      </c>
    </row>
    <row r="72" spans="1:15">
      <c r="E72" s="110"/>
      <c r="F72" s="128"/>
      <c r="G72" s="138"/>
      <c r="H72" s="149"/>
      <c r="I72" s="144" t="s">
        <v>628</v>
      </c>
      <c r="J72" s="145" t="s">
        <v>395</v>
      </c>
      <c r="K72" s="185"/>
      <c r="L72" s="189"/>
      <c r="M72" s="148"/>
      <c r="N72" s="148"/>
      <c r="O72" s="195">
        <f t="shared" si="1"/>
        <v>0</v>
      </c>
    </row>
    <row r="73" spans="1:15" s="543" customFormat="1" hidden="1">
      <c r="A73" s="528"/>
      <c r="B73" s="528"/>
      <c r="C73" s="529"/>
      <c r="D73" s="529"/>
      <c r="E73" s="530"/>
      <c r="F73" s="530"/>
      <c r="G73" s="531"/>
      <c r="H73" s="532"/>
      <c r="I73" s="533"/>
      <c r="J73" s="534"/>
      <c r="K73" s="535"/>
      <c r="L73" s="536"/>
      <c r="M73" s="536"/>
      <c r="N73" s="536"/>
      <c r="O73" s="536"/>
    </row>
    <row r="74" spans="1:15" s="543" customFormat="1" hidden="1">
      <c r="A74" s="528"/>
      <c r="B74" s="528"/>
      <c r="C74" s="529"/>
      <c r="D74" s="529"/>
      <c r="E74" s="530"/>
      <c r="F74" s="530"/>
      <c r="G74" s="531"/>
      <c r="H74" s="537"/>
      <c r="I74" s="538"/>
      <c r="J74" s="539"/>
      <c r="K74" s="535"/>
      <c r="L74" s="544"/>
      <c r="M74" s="545"/>
      <c r="N74" s="545"/>
      <c r="O74" s="536"/>
    </row>
    <row r="75" spans="1:15" s="543" customFormat="1" hidden="1">
      <c r="A75" s="528"/>
      <c r="B75" s="528"/>
      <c r="C75" s="529"/>
      <c r="D75" s="529"/>
      <c r="E75" s="530"/>
      <c r="F75" s="530"/>
      <c r="G75" s="531"/>
      <c r="H75" s="540"/>
      <c r="I75" s="538"/>
      <c r="J75" s="539"/>
      <c r="K75" s="535"/>
      <c r="L75" s="546"/>
      <c r="M75" s="536"/>
      <c r="N75" s="536"/>
      <c r="O75" s="536"/>
    </row>
    <row r="76" spans="1:15" s="543" customFormat="1" hidden="1">
      <c r="A76" s="528"/>
      <c r="B76" s="528"/>
      <c r="C76" s="529"/>
      <c r="D76" s="529"/>
      <c r="E76" s="530"/>
      <c r="F76" s="530"/>
      <c r="G76" s="541"/>
      <c r="H76" s="542"/>
      <c r="I76" s="533"/>
      <c r="J76" s="534"/>
      <c r="K76" s="535"/>
      <c r="L76" s="546"/>
      <c r="M76" s="536"/>
      <c r="N76" s="536"/>
      <c r="O76" s="536"/>
    </row>
    <row r="77" spans="1:15">
      <c r="E77" s="110"/>
      <c r="F77" s="128"/>
      <c r="G77" s="152"/>
      <c r="H77" s="150" t="s">
        <v>187</v>
      </c>
      <c r="I77" s="151" t="s">
        <v>213</v>
      </c>
      <c r="J77" s="131"/>
      <c r="K77" s="184"/>
      <c r="L77" s="188"/>
      <c r="M77" s="146"/>
      <c r="N77" s="146"/>
      <c r="O77" s="194">
        <f t="shared" si="1"/>
        <v>0</v>
      </c>
    </row>
    <row r="78" spans="1:15">
      <c r="E78" s="110"/>
      <c r="F78" s="128"/>
      <c r="G78" s="152"/>
      <c r="H78" s="150" t="s">
        <v>189</v>
      </c>
      <c r="I78" s="151" t="s">
        <v>577</v>
      </c>
      <c r="J78" s="131"/>
      <c r="K78" s="184"/>
      <c r="L78" s="188"/>
      <c r="M78" s="146"/>
      <c r="N78" s="146"/>
      <c r="O78" s="194">
        <f t="shared" ref="O78" si="9">SUM(L78:N78)</f>
        <v>0</v>
      </c>
    </row>
    <row r="79" spans="1:15">
      <c r="E79" s="110"/>
      <c r="F79" s="128"/>
      <c r="G79" s="152"/>
      <c r="H79" s="150" t="s">
        <v>317</v>
      </c>
      <c r="I79" s="151" t="s">
        <v>618</v>
      </c>
      <c r="J79" s="131"/>
      <c r="K79" s="184"/>
      <c r="L79" s="188"/>
      <c r="M79" s="146"/>
      <c r="N79" s="146"/>
      <c r="O79" s="194">
        <f t="shared" ref="O79" si="10">SUM(L79:N79)</f>
        <v>0</v>
      </c>
    </row>
    <row r="80" spans="1:15" s="543" customFormat="1" hidden="1">
      <c r="A80" s="528"/>
      <c r="B80" s="528"/>
      <c r="C80" s="529"/>
      <c r="D80" s="529"/>
      <c r="E80" s="530"/>
      <c r="F80" s="530"/>
      <c r="G80" s="541"/>
      <c r="H80" s="542"/>
      <c r="I80" s="547"/>
      <c r="J80" s="548"/>
      <c r="K80" s="549"/>
      <c r="L80" s="552"/>
      <c r="M80" s="550"/>
      <c r="N80" s="550"/>
      <c r="O80" s="550"/>
    </row>
    <row r="81" spans="1:15" s="543" customFormat="1" hidden="1">
      <c r="A81" s="528"/>
      <c r="B81" s="528"/>
      <c r="C81" s="529"/>
      <c r="D81" s="529"/>
      <c r="E81" s="530"/>
      <c r="F81" s="530"/>
      <c r="G81" s="541"/>
      <c r="H81" s="551"/>
      <c r="I81" s="533"/>
      <c r="J81" s="548"/>
      <c r="K81" s="549"/>
      <c r="L81" s="552"/>
      <c r="M81" s="550"/>
      <c r="N81" s="550"/>
      <c r="O81" s="550"/>
    </row>
    <row r="82" spans="1:15">
      <c r="E82" s="110"/>
      <c r="F82" s="128"/>
      <c r="G82" s="152"/>
      <c r="H82" s="631" t="s">
        <v>373</v>
      </c>
      <c r="I82" s="493" t="s">
        <v>214</v>
      </c>
      <c r="J82" s="146"/>
      <c r="K82" s="184"/>
      <c r="L82" s="188"/>
      <c r="M82" s="146"/>
      <c r="N82" s="146"/>
      <c r="O82" s="194">
        <f>SUM(L82:N82)</f>
        <v>0</v>
      </c>
    </row>
    <row r="83" spans="1:15">
      <c r="E83" s="110"/>
      <c r="F83" s="128"/>
      <c r="G83" s="152"/>
      <c r="H83" s="632"/>
      <c r="I83" s="493" t="s">
        <v>214</v>
      </c>
      <c r="J83" s="146"/>
      <c r="K83" s="184"/>
      <c r="L83" s="188"/>
      <c r="M83" s="146"/>
      <c r="N83" s="146"/>
      <c r="O83" s="194">
        <f t="shared" ref="O83:O84" si="11">SUM(L83:N83)</f>
        <v>0</v>
      </c>
    </row>
    <row r="84" spans="1:15">
      <c r="E84" s="110"/>
      <c r="F84" s="128"/>
      <c r="G84" s="141"/>
      <c r="H84" s="633"/>
      <c r="I84" s="494" t="s">
        <v>214</v>
      </c>
      <c r="J84" s="126"/>
      <c r="K84" s="186"/>
      <c r="L84" s="190"/>
      <c r="M84" s="126"/>
      <c r="N84" s="126"/>
      <c r="O84" s="196">
        <f t="shared" si="11"/>
        <v>0</v>
      </c>
    </row>
    <row r="85" spans="1:15">
      <c r="E85" s="110"/>
      <c r="F85" s="128"/>
      <c r="G85" s="114" t="s">
        <v>215</v>
      </c>
      <c r="H85" s="95" t="s">
        <v>216</v>
      </c>
      <c r="I85" s="95"/>
      <c r="J85" s="107"/>
      <c r="K85" s="127"/>
      <c r="L85" s="109">
        <f>SUM(L$86:L$87)</f>
        <v>0</v>
      </c>
      <c r="M85" s="109">
        <f t="shared" ref="M85:N85" si="12">SUM(M$86:M$87)</f>
        <v>0</v>
      </c>
      <c r="N85" s="109">
        <f t="shared" si="12"/>
        <v>0</v>
      </c>
      <c r="O85" s="109">
        <f t="shared" si="1"/>
        <v>0</v>
      </c>
    </row>
    <row r="86" spans="1:15">
      <c r="E86" s="110"/>
      <c r="F86" s="128"/>
      <c r="G86" s="152"/>
      <c r="H86" s="116" t="s">
        <v>168</v>
      </c>
      <c r="I86" s="117" t="s">
        <v>217</v>
      </c>
      <c r="J86" s="118"/>
      <c r="K86" s="119"/>
      <c r="L86" s="120"/>
      <c r="M86" s="120"/>
      <c r="N86" s="120"/>
      <c r="O86" s="129">
        <f t="shared" si="1"/>
        <v>0</v>
      </c>
    </row>
    <row r="87" spans="1:15">
      <c r="E87" s="110"/>
      <c r="F87" s="128"/>
      <c r="G87" s="152"/>
      <c r="H87" s="122" t="s">
        <v>170</v>
      </c>
      <c r="I87" s="123" t="s">
        <v>218</v>
      </c>
      <c r="J87" s="124"/>
      <c r="K87" s="125"/>
      <c r="L87" s="126"/>
      <c r="M87" s="126"/>
      <c r="N87" s="126"/>
      <c r="O87" s="196">
        <f t="shared" si="1"/>
        <v>0</v>
      </c>
    </row>
    <row r="88" spans="1:15">
      <c r="E88" s="110"/>
      <c r="F88" s="128"/>
      <c r="G88" s="114" t="s">
        <v>219</v>
      </c>
      <c r="H88" s="95" t="s">
        <v>220</v>
      </c>
      <c r="I88" s="95"/>
      <c r="J88" s="107"/>
      <c r="K88" s="127"/>
      <c r="L88" s="109">
        <f>SUM(L$89:L$96)</f>
        <v>0</v>
      </c>
      <c r="M88" s="109">
        <f>SUM(M$89:M$96)</f>
        <v>0</v>
      </c>
      <c r="N88" s="109">
        <f>SUM(N$89:N$96)</f>
        <v>0</v>
      </c>
      <c r="O88" s="109">
        <f t="shared" si="1"/>
        <v>0</v>
      </c>
    </row>
    <row r="89" spans="1:15">
      <c r="E89" s="110"/>
      <c r="F89" s="128"/>
      <c r="G89" s="152"/>
      <c r="H89" s="116" t="s">
        <v>168</v>
      </c>
      <c r="I89" s="117" t="s">
        <v>221</v>
      </c>
      <c r="J89" s="118"/>
      <c r="K89" s="119"/>
      <c r="L89" s="120"/>
      <c r="M89" s="120"/>
      <c r="N89" s="120"/>
      <c r="O89" s="129">
        <f t="shared" si="1"/>
        <v>0</v>
      </c>
    </row>
    <row r="90" spans="1:15">
      <c r="E90" s="110"/>
      <c r="F90" s="128"/>
      <c r="G90" s="152"/>
      <c r="H90" s="150" t="s">
        <v>222</v>
      </c>
      <c r="I90" s="151" t="s">
        <v>360</v>
      </c>
      <c r="J90" s="131"/>
      <c r="K90" s="132"/>
      <c r="L90" s="146"/>
      <c r="M90" s="146"/>
      <c r="N90" s="146"/>
      <c r="O90" s="194">
        <f t="shared" si="1"/>
        <v>0</v>
      </c>
    </row>
    <row r="91" spans="1:15">
      <c r="E91" s="110"/>
      <c r="F91" s="128"/>
      <c r="G91" s="152"/>
      <c r="H91" s="150" t="s">
        <v>223</v>
      </c>
      <c r="I91" s="151" t="s">
        <v>224</v>
      </c>
      <c r="J91" s="131"/>
      <c r="K91" s="132"/>
      <c r="L91" s="146"/>
      <c r="M91" s="146"/>
      <c r="N91" s="146"/>
      <c r="O91" s="194">
        <f t="shared" si="1"/>
        <v>0</v>
      </c>
    </row>
    <row r="92" spans="1:15" hidden="1">
      <c r="C92" s="294"/>
      <c r="D92" s="294"/>
      <c r="E92" s="295"/>
      <c r="F92" s="295"/>
      <c r="G92" s="304"/>
      <c r="H92" s="305"/>
      <c r="I92" s="306" t="s">
        <v>225</v>
      </c>
      <c r="J92" s="296"/>
      <c r="K92" s="297"/>
      <c r="L92" s="298"/>
      <c r="M92" s="298"/>
      <c r="N92" s="298"/>
      <c r="O92" s="307"/>
    </row>
    <row r="93" spans="1:15">
      <c r="E93" s="110"/>
      <c r="F93" s="128"/>
      <c r="G93" s="152"/>
      <c r="H93" s="150" t="s">
        <v>211</v>
      </c>
      <c r="I93" s="151" t="s">
        <v>226</v>
      </c>
      <c r="J93" s="131"/>
      <c r="K93" s="132"/>
      <c r="L93" s="146"/>
      <c r="M93" s="146"/>
      <c r="N93" s="146"/>
      <c r="O93" s="194">
        <f t="shared" si="1"/>
        <v>0</v>
      </c>
    </row>
    <row r="94" spans="1:15">
      <c r="E94" s="110"/>
      <c r="F94" s="128"/>
      <c r="G94" s="152"/>
      <c r="H94" s="150" t="s">
        <v>212</v>
      </c>
      <c r="I94" s="151" t="s">
        <v>227</v>
      </c>
      <c r="J94" s="131"/>
      <c r="K94" s="132"/>
      <c r="L94" s="146"/>
      <c r="M94" s="146"/>
      <c r="N94" s="146"/>
      <c r="O94" s="194">
        <f t="shared" ref="O94:O169" si="13">SUM(L94:N94)</f>
        <v>0</v>
      </c>
    </row>
    <row r="95" spans="1:15">
      <c r="E95" s="110"/>
      <c r="F95" s="128"/>
      <c r="G95" s="152"/>
      <c r="H95" s="150" t="s">
        <v>595</v>
      </c>
      <c r="I95" s="151" t="s">
        <v>596</v>
      </c>
      <c r="J95" s="131"/>
      <c r="K95" s="132"/>
      <c r="L95" s="146"/>
      <c r="M95" s="146"/>
      <c r="N95" s="146"/>
      <c r="O95" s="194">
        <f t="shared" ref="O95" si="14">SUM(L95:N95)</f>
        <v>0</v>
      </c>
    </row>
    <row r="96" spans="1:15">
      <c r="E96" s="110"/>
      <c r="F96" s="128"/>
      <c r="G96" s="141"/>
      <c r="H96" s="133" t="s">
        <v>228</v>
      </c>
      <c r="I96" s="123" t="s">
        <v>214</v>
      </c>
      <c r="J96" s="311"/>
      <c r="K96" s="125"/>
      <c r="L96" s="126"/>
      <c r="M96" s="126"/>
      <c r="N96" s="126"/>
      <c r="O96" s="196">
        <f t="shared" si="13"/>
        <v>0</v>
      </c>
    </row>
    <row r="97" spans="5:15">
      <c r="E97" s="110"/>
      <c r="F97" s="128"/>
      <c r="G97" s="114" t="s">
        <v>229</v>
      </c>
      <c r="H97" s="95" t="s">
        <v>230</v>
      </c>
      <c r="I97" s="95"/>
      <c r="J97" s="107"/>
      <c r="K97" s="127"/>
      <c r="L97" s="109">
        <f>SUM(L$98:L$107)</f>
        <v>0</v>
      </c>
      <c r="M97" s="109">
        <f>SUM(M$98:M$107)</f>
        <v>0</v>
      </c>
      <c r="N97" s="109">
        <f>SUM(N$98:N$107)</f>
        <v>0</v>
      </c>
      <c r="O97" s="109">
        <f t="shared" si="13"/>
        <v>0</v>
      </c>
    </row>
    <row r="98" spans="5:15">
      <c r="E98" s="110"/>
      <c r="F98" s="128"/>
      <c r="G98" s="138"/>
      <c r="H98" s="116" t="s">
        <v>168</v>
      </c>
      <c r="I98" s="117" t="s">
        <v>231</v>
      </c>
      <c r="J98" s="118"/>
      <c r="K98" s="119"/>
      <c r="L98" s="120"/>
      <c r="M98" s="120"/>
      <c r="N98" s="120"/>
      <c r="O98" s="129">
        <f t="shared" si="13"/>
        <v>0</v>
      </c>
    </row>
    <row r="99" spans="5:15">
      <c r="E99" s="110"/>
      <c r="F99" s="128"/>
      <c r="G99" s="138"/>
      <c r="H99" s="150" t="s">
        <v>170</v>
      </c>
      <c r="I99" s="151" t="s">
        <v>232</v>
      </c>
      <c r="J99" s="131"/>
      <c r="K99" s="132"/>
      <c r="L99" s="146"/>
      <c r="M99" s="146"/>
      <c r="N99" s="146"/>
      <c r="O99" s="194">
        <f t="shared" si="13"/>
        <v>0</v>
      </c>
    </row>
    <row r="100" spans="5:15">
      <c r="E100" s="110"/>
      <c r="F100" s="128"/>
      <c r="G100" s="138"/>
      <c r="H100" s="150" t="s">
        <v>233</v>
      </c>
      <c r="I100" s="151" t="s">
        <v>234</v>
      </c>
      <c r="J100" s="131"/>
      <c r="K100" s="132"/>
      <c r="L100" s="146"/>
      <c r="M100" s="146"/>
      <c r="N100" s="146"/>
      <c r="O100" s="194">
        <f t="shared" si="13"/>
        <v>0</v>
      </c>
    </row>
    <row r="101" spans="5:15">
      <c r="E101" s="110"/>
      <c r="F101" s="128"/>
      <c r="G101" s="138"/>
      <c r="H101" s="150" t="s">
        <v>211</v>
      </c>
      <c r="I101" s="151" t="s">
        <v>235</v>
      </c>
      <c r="J101" s="131"/>
      <c r="K101" s="132"/>
      <c r="L101" s="146"/>
      <c r="M101" s="146"/>
      <c r="N101" s="146"/>
      <c r="O101" s="194">
        <f t="shared" si="13"/>
        <v>0</v>
      </c>
    </row>
    <row r="102" spans="5:15">
      <c r="E102" s="110"/>
      <c r="F102" s="128"/>
      <c r="G102" s="138"/>
      <c r="H102" s="150" t="s">
        <v>212</v>
      </c>
      <c r="I102" s="151" t="s">
        <v>236</v>
      </c>
      <c r="J102" s="131"/>
      <c r="K102" s="132"/>
      <c r="L102" s="146"/>
      <c r="M102" s="146"/>
      <c r="N102" s="146"/>
      <c r="O102" s="194">
        <f t="shared" si="13"/>
        <v>0</v>
      </c>
    </row>
    <row r="103" spans="5:15">
      <c r="E103" s="110"/>
      <c r="F103" s="128"/>
      <c r="G103" s="138"/>
      <c r="H103" s="150" t="s">
        <v>334</v>
      </c>
      <c r="I103" s="151" t="s">
        <v>619</v>
      </c>
      <c r="J103" s="131"/>
      <c r="K103" s="132"/>
      <c r="L103" s="146"/>
      <c r="M103" s="146"/>
      <c r="N103" s="146"/>
      <c r="O103" s="194">
        <f t="shared" si="13"/>
        <v>0</v>
      </c>
    </row>
    <row r="104" spans="5:15">
      <c r="E104" s="110"/>
      <c r="F104" s="128"/>
      <c r="G104" s="138"/>
      <c r="H104" s="150" t="s">
        <v>620</v>
      </c>
      <c r="I104" s="151" t="s">
        <v>578</v>
      </c>
      <c r="J104" s="131"/>
      <c r="K104" s="132"/>
      <c r="L104" s="146"/>
      <c r="M104" s="146"/>
      <c r="N104" s="146"/>
      <c r="O104" s="194">
        <f t="shared" ref="O104" si="15">SUM(L104:N104)</f>
        <v>0</v>
      </c>
    </row>
    <row r="105" spans="5:15">
      <c r="E105" s="110"/>
      <c r="F105" s="128"/>
      <c r="G105" s="138"/>
      <c r="H105" s="631" t="s">
        <v>621</v>
      </c>
      <c r="I105" s="493" t="s">
        <v>214</v>
      </c>
      <c r="J105" s="146"/>
      <c r="K105" s="136"/>
      <c r="L105" s="148"/>
      <c r="M105" s="148"/>
      <c r="N105" s="148"/>
      <c r="O105" s="195">
        <f t="shared" ref="O105:O114" si="16">SUM(L105:N105)</f>
        <v>0</v>
      </c>
    </row>
    <row r="106" spans="5:15">
      <c r="E106" s="110"/>
      <c r="F106" s="128"/>
      <c r="G106" s="138"/>
      <c r="H106" s="632"/>
      <c r="I106" s="493" t="s">
        <v>214</v>
      </c>
      <c r="J106" s="146"/>
      <c r="K106" s="136"/>
      <c r="L106" s="148"/>
      <c r="M106" s="148"/>
      <c r="N106" s="148"/>
      <c r="O106" s="195">
        <f t="shared" ref="O106:O107" si="17">SUM(L106:N106)</f>
        <v>0</v>
      </c>
    </row>
    <row r="107" spans="5:15">
      <c r="E107" s="110"/>
      <c r="F107" s="128"/>
      <c r="G107" s="138"/>
      <c r="H107" s="633"/>
      <c r="I107" s="494" t="s">
        <v>214</v>
      </c>
      <c r="J107" s="126"/>
      <c r="K107" s="136"/>
      <c r="L107" s="148"/>
      <c r="M107" s="148"/>
      <c r="N107" s="148"/>
      <c r="O107" s="195">
        <f t="shared" si="17"/>
        <v>0</v>
      </c>
    </row>
    <row r="108" spans="5:15" ht="30.75" customHeight="1">
      <c r="E108" s="110"/>
      <c r="F108" s="128"/>
      <c r="G108" s="560" t="s">
        <v>318</v>
      </c>
      <c r="H108" s="559" t="s">
        <v>594</v>
      </c>
      <c r="I108" s="559"/>
      <c r="J108" s="561"/>
      <c r="K108" s="232"/>
      <c r="L108" s="251">
        <f>SUM(L$109:L$113)</f>
        <v>0</v>
      </c>
      <c r="M108" s="251">
        <f t="shared" ref="M108:N108" si="18">SUM(M$109:M$113)</f>
        <v>0</v>
      </c>
      <c r="N108" s="251">
        <f t="shared" si="18"/>
        <v>0</v>
      </c>
      <c r="O108" s="109">
        <f t="shared" si="16"/>
        <v>0</v>
      </c>
    </row>
    <row r="109" spans="5:15">
      <c r="E109" s="110"/>
      <c r="F109" s="128"/>
      <c r="G109" s="152"/>
      <c r="H109" s="478" t="s">
        <v>319</v>
      </c>
      <c r="I109" s="479" t="s">
        <v>320</v>
      </c>
      <c r="J109" s="118"/>
      <c r="K109" s="232"/>
      <c r="L109" s="175"/>
      <c r="M109" s="175"/>
      <c r="N109" s="175"/>
      <c r="O109" s="247">
        <f t="shared" si="16"/>
        <v>0</v>
      </c>
    </row>
    <row r="110" spans="5:15">
      <c r="E110" s="110"/>
      <c r="F110" s="128"/>
      <c r="G110" s="152"/>
      <c r="H110" s="480" t="s">
        <v>321</v>
      </c>
      <c r="I110" s="481" t="s">
        <v>322</v>
      </c>
      <c r="J110" s="131"/>
      <c r="K110" s="232"/>
      <c r="L110" s="146"/>
      <c r="M110" s="146"/>
      <c r="N110" s="146"/>
      <c r="O110" s="194">
        <f t="shared" si="16"/>
        <v>0</v>
      </c>
    </row>
    <row r="111" spans="5:15">
      <c r="E111" s="110"/>
      <c r="F111" s="128"/>
      <c r="G111" s="152"/>
      <c r="H111" s="480" t="s">
        <v>323</v>
      </c>
      <c r="I111" s="481" t="s">
        <v>324</v>
      </c>
      <c r="J111" s="131"/>
      <c r="K111" s="232"/>
      <c r="L111" s="146"/>
      <c r="M111" s="146"/>
      <c r="N111" s="146"/>
      <c r="O111" s="194">
        <f t="shared" si="16"/>
        <v>0</v>
      </c>
    </row>
    <row r="112" spans="5:15">
      <c r="E112" s="110"/>
      <c r="F112" s="128"/>
      <c r="G112" s="152"/>
      <c r="H112" s="480" t="s">
        <v>317</v>
      </c>
      <c r="I112" s="481" t="s">
        <v>589</v>
      </c>
      <c r="J112" s="131"/>
      <c r="K112" s="232"/>
      <c r="L112" s="146"/>
      <c r="M112" s="146"/>
      <c r="N112" s="146"/>
      <c r="O112" s="194">
        <f t="shared" si="16"/>
        <v>0</v>
      </c>
    </row>
    <row r="113" spans="1:15">
      <c r="E113" s="110"/>
      <c r="F113" s="128"/>
      <c r="G113" s="141"/>
      <c r="H113" s="482" t="s">
        <v>373</v>
      </c>
      <c r="I113" s="483" t="s">
        <v>214</v>
      </c>
      <c r="J113" s="311"/>
      <c r="K113" s="232"/>
      <c r="L113" s="148"/>
      <c r="M113" s="148"/>
      <c r="N113" s="148"/>
      <c r="O113" s="195">
        <f t="shared" si="16"/>
        <v>0</v>
      </c>
    </row>
    <row r="114" spans="1:15">
      <c r="E114" s="110"/>
      <c r="F114" s="128"/>
      <c r="G114" s="245" t="s">
        <v>327</v>
      </c>
      <c r="H114" s="95" t="s">
        <v>325</v>
      </c>
      <c r="I114" s="95"/>
      <c r="J114" s="107"/>
      <c r="K114" s="232"/>
      <c r="L114" s="248"/>
      <c r="M114" s="113"/>
      <c r="N114" s="113"/>
      <c r="O114" s="109">
        <f t="shared" si="16"/>
        <v>0</v>
      </c>
    </row>
    <row r="115" spans="1:15">
      <c r="E115" s="110"/>
      <c r="F115" s="128"/>
      <c r="G115" s="245" t="s">
        <v>326</v>
      </c>
      <c r="H115" s="513" t="s">
        <v>616</v>
      </c>
      <c r="I115" s="513"/>
      <c r="J115" s="107"/>
      <c r="K115" s="232"/>
      <c r="L115" s="248"/>
      <c r="M115" s="113"/>
      <c r="N115" s="113"/>
      <c r="O115" s="109">
        <f t="shared" ref="O115" si="19">SUM(L115:N115)</f>
        <v>0</v>
      </c>
    </row>
    <row r="116" spans="1:15" s="543" customFormat="1" hidden="1">
      <c r="A116" s="528"/>
      <c r="B116" s="528"/>
      <c r="C116" s="529"/>
      <c r="D116" s="529"/>
      <c r="E116" s="530"/>
      <c r="F116" s="530"/>
      <c r="G116" s="541"/>
      <c r="H116" s="542"/>
      <c r="I116" s="533"/>
      <c r="J116" s="554"/>
      <c r="K116" s="553"/>
      <c r="L116" s="550"/>
      <c r="M116" s="550"/>
      <c r="N116" s="550"/>
      <c r="O116" s="550"/>
    </row>
    <row r="117" spans="1:15">
      <c r="E117" s="110"/>
      <c r="F117" s="128"/>
      <c r="G117" s="634" t="s">
        <v>617</v>
      </c>
      <c r="H117" s="495" t="s">
        <v>186</v>
      </c>
      <c r="I117" s="117"/>
      <c r="J117" s="120"/>
      <c r="K117" s="330"/>
      <c r="L117" s="496"/>
      <c r="M117" s="120"/>
      <c r="N117" s="120"/>
      <c r="O117" s="187">
        <f t="shared" ref="O117" si="20">SUM(L117:N117)</f>
        <v>0</v>
      </c>
    </row>
    <row r="118" spans="1:15">
      <c r="E118" s="110"/>
      <c r="F118" s="128"/>
      <c r="G118" s="632"/>
      <c r="H118" s="493" t="s">
        <v>186</v>
      </c>
      <c r="I118" s="151"/>
      <c r="J118" s="146"/>
      <c r="K118" s="132"/>
      <c r="L118" s="471"/>
      <c r="M118" s="146"/>
      <c r="N118" s="146"/>
      <c r="O118" s="497">
        <f t="shared" ref="O118:O119" si="21">SUM(L118:N118)</f>
        <v>0</v>
      </c>
    </row>
    <row r="119" spans="1:15">
      <c r="E119" s="110"/>
      <c r="F119" s="128"/>
      <c r="G119" s="633"/>
      <c r="H119" s="494" t="s">
        <v>186</v>
      </c>
      <c r="I119" s="123"/>
      <c r="J119" s="126"/>
      <c r="K119" s="125"/>
      <c r="L119" s="498"/>
      <c r="M119" s="126"/>
      <c r="N119" s="126"/>
      <c r="O119" s="499">
        <f t="shared" si="21"/>
        <v>0</v>
      </c>
    </row>
    <row r="120" spans="1:15">
      <c r="E120" s="110"/>
      <c r="F120" s="111" t="s">
        <v>268</v>
      </c>
      <c r="G120" s="95" t="s">
        <v>239</v>
      </c>
      <c r="H120" s="95"/>
      <c r="I120" s="95"/>
      <c r="J120" s="107"/>
      <c r="K120" s="127"/>
      <c r="L120" s="113"/>
      <c r="M120" s="113"/>
      <c r="N120" s="113"/>
      <c r="O120" s="109">
        <f t="shared" si="13"/>
        <v>0</v>
      </c>
    </row>
    <row r="121" spans="1:15">
      <c r="E121" s="110"/>
      <c r="F121" s="114" t="s">
        <v>269</v>
      </c>
      <c r="G121" s="106" t="s">
        <v>240</v>
      </c>
      <c r="H121" s="106"/>
      <c r="I121" s="106"/>
      <c r="J121" s="100"/>
      <c r="K121" s="112"/>
      <c r="L121" s="109">
        <f>SUM(L$122,L$128,L$132:L$135,L142,L$149:L$163)</f>
        <v>0</v>
      </c>
      <c r="M121" s="109">
        <f t="shared" ref="M121:N121" si="22">SUM(M$122,M$128,M$132:M$135,M142,M$149:M$163)</f>
        <v>0</v>
      </c>
      <c r="N121" s="109">
        <f t="shared" si="22"/>
        <v>0</v>
      </c>
      <c r="O121" s="109">
        <f t="shared" si="13"/>
        <v>0</v>
      </c>
    </row>
    <row r="122" spans="1:15">
      <c r="E122" s="110"/>
      <c r="F122" s="128"/>
      <c r="G122" s="114" t="s">
        <v>177</v>
      </c>
      <c r="H122" s="95" t="s">
        <v>241</v>
      </c>
      <c r="I122" s="95"/>
      <c r="J122" s="107"/>
      <c r="K122" s="127"/>
      <c r="L122" s="109">
        <f>SUM(L123:L127)</f>
        <v>0</v>
      </c>
      <c r="M122" s="109">
        <f>SUM(M123:M127)</f>
        <v>0</v>
      </c>
      <c r="N122" s="109">
        <f>SUM(N123:N127)</f>
        <v>0</v>
      </c>
      <c r="O122" s="109">
        <f t="shared" si="13"/>
        <v>0</v>
      </c>
    </row>
    <row r="123" spans="1:15">
      <c r="C123" s="53"/>
      <c r="D123" s="53"/>
      <c r="E123" s="128"/>
      <c r="F123" s="128"/>
      <c r="G123" s="115"/>
      <c r="H123" s="116" t="s">
        <v>200</v>
      </c>
      <c r="I123" s="117" t="s">
        <v>622</v>
      </c>
      <c r="J123" s="118"/>
      <c r="K123" s="119"/>
      <c r="L123" s="120"/>
      <c r="M123" s="120"/>
      <c r="N123" s="120"/>
      <c r="O123" s="129">
        <f t="shared" ref="O123:O127" si="23">SUM(L123:N123)</f>
        <v>0</v>
      </c>
    </row>
    <row r="124" spans="1:15">
      <c r="C124" s="53"/>
      <c r="D124" s="53"/>
      <c r="E124" s="128"/>
      <c r="F124" s="138"/>
      <c r="G124" s="115"/>
      <c r="H124" s="133" t="s">
        <v>581</v>
      </c>
      <c r="I124" s="134" t="s">
        <v>623</v>
      </c>
      <c r="J124" s="135"/>
      <c r="K124" s="125"/>
      <c r="L124" s="148"/>
      <c r="M124" s="148"/>
      <c r="N124" s="148"/>
      <c r="O124" s="195">
        <f t="shared" si="23"/>
        <v>0</v>
      </c>
    </row>
    <row r="125" spans="1:15">
      <c r="C125" s="53"/>
      <c r="D125" s="53"/>
      <c r="E125" s="128"/>
      <c r="F125" s="138"/>
      <c r="G125" s="115"/>
      <c r="H125" s="133" t="s">
        <v>582</v>
      </c>
      <c r="I125" s="134" t="s">
        <v>624</v>
      </c>
      <c r="J125" s="135"/>
      <c r="K125" s="125"/>
      <c r="L125" s="148"/>
      <c r="M125" s="148"/>
      <c r="N125" s="148"/>
      <c r="O125" s="195">
        <f t="shared" si="23"/>
        <v>0</v>
      </c>
    </row>
    <row r="126" spans="1:15">
      <c r="C126" s="53"/>
      <c r="D126" s="53"/>
      <c r="E126" s="128"/>
      <c r="F126" s="138"/>
      <c r="G126" s="115"/>
      <c r="H126" s="133" t="s">
        <v>583</v>
      </c>
      <c r="I126" s="134" t="s">
        <v>625</v>
      </c>
      <c r="J126" s="135"/>
      <c r="K126" s="125"/>
      <c r="L126" s="148"/>
      <c r="M126" s="148"/>
      <c r="N126" s="148"/>
      <c r="O126" s="195">
        <f t="shared" si="23"/>
        <v>0</v>
      </c>
    </row>
    <row r="127" spans="1:15">
      <c r="C127" s="53"/>
      <c r="D127" s="53"/>
      <c r="E127" s="128"/>
      <c r="F127" s="138"/>
      <c r="G127" s="115"/>
      <c r="H127" s="133" t="s">
        <v>584</v>
      </c>
      <c r="I127" s="134" t="s">
        <v>626</v>
      </c>
      <c r="J127" s="135"/>
      <c r="K127" s="125"/>
      <c r="L127" s="148"/>
      <c r="M127" s="148"/>
      <c r="N127" s="148"/>
      <c r="O127" s="195">
        <f t="shared" si="23"/>
        <v>0</v>
      </c>
    </row>
    <row r="128" spans="1:15">
      <c r="E128" s="110"/>
      <c r="F128" s="128"/>
      <c r="G128" s="114" t="s">
        <v>192</v>
      </c>
      <c r="H128" s="106" t="s">
        <v>242</v>
      </c>
      <c r="I128" s="106"/>
      <c r="J128" s="100"/>
      <c r="K128" s="112"/>
      <c r="L128" s="109">
        <f>SUM(L$129:L$131)</f>
        <v>0</v>
      </c>
      <c r="M128" s="109">
        <f t="shared" ref="M128:N128" si="24">SUM(M$129:M$131)</f>
        <v>0</v>
      </c>
      <c r="N128" s="109">
        <f t="shared" si="24"/>
        <v>0</v>
      </c>
      <c r="O128" s="109">
        <f t="shared" si="13"/>
        <v>0</v>
      </c>
    </row>
    <row r="129" spans="5:15">
      <c r="E129" s="110"/>
      <c r="F129" s="128"/>
      <c r="G129" s="115"/>
      <c r="H129" s="116" t="s">
        <v>600</v>
      </c>
      <c r="I129" s="117" t="s">
        <v>243</v>
      </c>
      <c r="J129" s="118"/>
      <c r="K129" s="119"/>
      <c r="L129" s="120"/>
      <c r="M129" s="120"/>
      <c r="N129" s="120"/>
      <c r="O129" s="129">
        <f t="shared" si="13"/>
        <v>0</v>
      </c>
    </row>
    <row r="130" spans="5:15">
      <c r="E130" s="110"/>
      <c r="F130" s="138"/>
      <c r="G130" s="152"/>
      <c r="H130" s="150" t="s">
        <v>599</v>
      </c>
      <c r="I130" s="151" t="s">
        <v>244</v>
      </c>
      <c r="J130" s="131"/>
      <c r="K130" s="132"/>
      <c r="L130" s="146"/>
      <c r="M130" s="146"/>
      <c r="N130" s="146"/>
      <c r="O130" s="194">
        <f t="shared" si="13"/>
        <v>0</v>
      </c>
    </row>
    <row r="131" spans="5:15">
      <c r="E131" s="110"/>
      <c r="F131" s="138"/>
      <c r="G131" s="141"/>
      <c r="H131" s="122" t="s">
        <v>597</v>
      </c>
      <c r="I131" s="123" t="s">
        <v>598</v>
      </c>
      <c r="J131" s="124"/>
      <c r="K131" s="125"/>
      <c r="L131" s="126"/>
      <c r="M131" s="126"/>
      <c r="N131" s="126"/>
      <c r="O131" s="196">
        <f t="shared" ref="O131" si="25">SUM(L131:N131)</f>
        <v>0</v>
      </c>
    </row>
    <row r="132" spans="5:15">
      <c r="E132" s="110"/>
      <c r="F132" s="138"/>
      <c r="G132" s="111" t="s">
        <v>195</v>
      </c>
      <c r="H132" s="95" t="s">
        <v>245</v>
      </c>
      <c r="I132" s="95"/>
      <c r="J132" s="107"/>
      <c r="K132" s="127"/>
      <c r="L132" s="113"/>
      <c r="M132" s="113"/>
      <c r="N132" s="113"/>
      <c r="O132" s="109">
        <f t="shared" si="13"/>
        <v>0</v>
      </c>
    </row>
    <row r="133" spans="5:15">
      <c r="E133" s="110"/>
      <c r="F133" s="128"/>
      <c r="G133" s="111" t="s">
        <v>197</v>
      </c>
      <c r="H133" s="95" t="s">
        <v>246</v>
      </c>
      <c r="I133" s="95"/>
      <c r="J133" s="107"/>
      <c r="K133" s="132"/>
      <c r="L133" s="146"/>
      <c r="M133" s="146"/>
      <c r="N133" s="146"/>
      <c r="O133" s="194">
        <f t="shared" si="13"/>
        <v>0</v>
      </c>
    </row>
    <row r="134" spans="5:15">
      <c r="E134" s="110"/>
      <c r="F134" s="128"/>
      <c r="G134" s="111" t="s">
        <v>215</v>
      </c>
      <c r="H134" s="95" t="s">
        <v>247</v>
      </c>
      <c r="I134" s="95"/>
      <c r="J134" s="107"/>
      <c r="K134" s="127"/>
      <c r="L134" s="113"/>
      <c r="M134" s="113"/>
      <c r="N134" s="113"/>
      <c r="O134" s="109">
        <f t="shared" si="13"/>
        <v>0</v>
      </c>
    </row>
    <row r="135" spans="5:15">
      <c r="E135" s="110"/>
      <c r="F135" s="128"/>
      <c r="G135" s="114" t="s">
        <v>219</v>
      </c>
      <c r="H135" s="95" t="s">
        <v>248</v>
      </c>
      <c r="I135" s="95"/>
      <c r="J135" s="107"/>
      <c r="K135" s="127"/>
      <c r="L135" s="109">
        <f>SUM(L$136:L$141)</f>
        <v>0</v>
      </c>
      <c r="M135" s="109">
        <f t="shared" ref="M135:N135" si="26">SUM(M$136:M$141)</f>
        <v>0</v>
      </c>
      <c r="N135" s="109">
        <f t="shared" si="26"/>
        <v>0</v>
      </c>
      <c r="O135" s="109">
        <f t="shared" si="13"/>
        <v>0</v>
      </c>
    </row>
    <row r="136" spans="5:15">
      <c r="E136" s="110"/>
      <c r="F136" s="128"/>
      <c r="G136" s="115"/>
      <c r="H136" s="116" t="s">
        <v>580</v>
      </c>
      <c r="I136" s="117" t="s">
        <v>249</v>
      </c>
      <c r="J136" s="118"/>
      <c r="K136" s="119"/>
      <c r="L136" s="120"/>
      <c r="M136" s="120"/>
      <c r="N136" s="120"/>
      <c r="O136" s="129">
        <f t="shared" si="13"/>
        <v>0</v>
      </c>
    </row>
    <row r="137" spans="5:15">
      <c r="E137" s="110"/>
      <c r="F137" s="128"/>
      <c r="G137" s="115"/>
      <c r="H137" s="150" t="s">
        <v>581</v>
      </c>
      <c r="I137" s="151" t="s">
        <v>250</v>
      </c>
      <c r="J137" s="131"/>
      <c r="K137" s="132"/>
      <c r="L137" s="146"/>
      <c r="M137" s="146"/>
      <c r="N137" s="146"/>
      <c r="O137" s="194">
        <f t="shared" si="13"/>
        <v>0</v>
      </c>
    </row>
    <row r="138" spans="5:15">
      <c r="E138" s="110"/>
      <c r="F138" s="128"/>
      <c r="G138" s="115"/>
      <c r="H138" s="150" t="s">
        <v>582</v>
      </c>
      <c r="I138" s="151" t="s">
        <v>270</v>
      </c>
      <c r="J138" s="131"/>
      <c r="K138" s="132"/>
      <c r="L138" s="146"/>
      <c r="M138" s="146"/>
      <c r="N138" s="146"/>
      <c r="O138" s="194">
        <f t="shared" si="13"/>
        <v>0</v>
      </c>
    </row>
    <row r="139" spans="5:15">
      <c r="E139" s="110"/>
      <c r="F139" s="128"/>
      <c r="G139" s="115"/>
      <c r="H139" s="150" t="s">
        <v>583</v>
      </c>
      <c r="I139" s="151" t="s">
        <v>251</v>
      </c>
      <c r="J139" s="131"/>
      <c r="K139" s="132"/>
      <c r="L139" s="146"/>
      <c r="M139" s="146"/>
      <c r="N139" s="146"/>
      <c r="O139" s="194">
        <f t="shared" si="13"/>
        <v>0</v>
      </c>
    </row>
    <row r="140" spans="5:15">
      <c r="E140" s="110"/>
      <c r="F140" s="128"/>
      <c r="G140" s="115"/>
      <c r="H140" s="150" t="s">
        <v>584</v>
      </c>
      <c r="I140" s="151" t="s">
        <v>551</v>
      </c>
      <c r="J140" s="131"/>
      <c r="K140" s="132"/>
      <c r="L140" s="146"/>
      <c r="M140" s="146"/>
      <c r="N140" s="146"/>
      <c r="O140" s="194">
        <f t="shared" si="13"/>
        <v>0</v>
      </c>
    </row>
    <row r="141" spans="5:15">
      <c r="E141" s="110"/>
      <c r="F141" s="128"/>
      <c r="G141" s="115"/>
      <c r="H141" s="122" t="s">
        <v>585</v>
      </c>
      <c r="I141" s="151" t="s">
        <v>271</v>
      </c>
      <c r="J141" s="131"/>
      <c r="K141" s="132"/>
      <c r="L141" s="146"/>
      <c r="M141" s="146"/>
      <c r="N141" s="146"/>
      <c r="O141" s="194">
        <f t="shared" si="13"/>
        <v>0</v>
      </c>
    </row>
    <row r="142" spans="5:15">
      <c r="E142" s="110"/>
      <c r="F142" s="128"/>
      <c r="G142" s="114" t="s">
        <v>229</v>
      </c>
      <c r="H142" s="139" t="s">
        <v>252</v>
      </c>
      <c r="I142" s="106"/>
      <c r="J142" s="100"/>
      <c r="K142" s="127"/>
      <c r="L142" s="109">
        <f>SUM(L143:L148)</f>
        <v>0</v>
      </c>
      <c r="M142" s="109">
        <f>SUM(M143:M148)</f>
        <v>0</v>
      </c>
      <c r="N142" s="109">
        <f>SUM(N143:N148)</f>
        <v>0</v>
      </c>
      <c r="O142" s="109">
        <f>SUM(L142:N142)</f>
        <v>0</v>
      </c>
    </row>
    <row r="143" spans="5:15">
      <c r="E143" s="110"/>
      <c r="F143" s="128"/>
      <c r="G143" s="128"/>
      <c r="H143" s="116" t="s">
        <v>168</v>
      </c>
      <c r="I143" s="117" t="s">
        <v>253</v>
      </c>
      <c r="J143" s="118"/>
      <c r="K143" s="132"/>
      <c r="L143" s="146"/>
      <c r="M143" s="146"/>
      <c r="N143" s="146"/>
      <c r="O143" s="194">
        <f t="shared" si="13"/>
        <v>0</v>
      </c>
    </row>
    <row r="144" spans="5:15">
      <c r="E144" s="110"/>
      <c r="F144" s="128"/>
      <c r="G144" s="128"/>
      <c r="H144" s="150" t="s">
        <v>170</v>
      </c>
      <c r="I144" s="151" t="s">
        <v>254</v>
      </c>
      <c r="J144" s="131"/>
      <c r="K144" s="132"/>
      <c r="L144" s="146"/>
      <c r="M144" s="146"/>
      <c r="N144" s="146"/>
      <c r="O144" s="194">
        <f t="shared" si="13"/>
        <v>0</v>
      </c>
    </row>
    <row r="145" spans="5:15">
      <c r="E145" s="110"/>
      <c r="F145" s="128"/>
      <c r="G145" s="128"/>
      <c r="H145" s="150" t="s">
        <v>233</v>
      </c>
      <c r="I145" s="151" t="s">
        <v>359</v>
      </c>
      <c r="J145" s="131"/>
      <c r="K145" s="132"/>
      <c r="L145" s="146"/>
      <c r="M145" s="146"/>
      <c r="N145" s="146"/>
      <c r="O145" s="194">
        <f t="shared" si="13"/>
        <v>0</v>
      </c>
    </row>
    <row r="146" spans="5:15">
      <c r="E146" s="110"/>
      <c r="F146" s="128"/>
      <c r="G146" s="128"/>
      <c r="H146" s="150" t="s">
        <v>211</v>
      </c>
      <c r="I146" s="151" t="s">
        <v>358</v>
      </c>
      <c r="J146" s="131"/>
      <c r="K146" s="132"/>
      <c r="L146" s="146"/>
      <c r="M146" s="146"/>
      <c r="N146" s="146"/>
      <c r="O146" s="194">
        <f t="shared" si="13"/>
        <v>0</v>
      </c>
    </row>
    <row r="147" spans="5:15">
      <c r="E147" s="110"/>
      <c r="F147" s="128"/>
      <c r="G147" s="128"/>
      <c r="H147" s="150" t="s">
        <v>212</v>
      </c>
      <c r="I147" s="151" t="s">
        <v>255</v>
      </c>
      <c r="J147" s="131"/>
      <c r="K147" s="132"/>
      <c r="L147" s="146"/>
      <c r="M147" s="146"/>
      <c r="N147" s="146"/>
      <c r="O147" s="194">
        <f t="shared" si="13"/>
        <v>0</v>
      </c>
    </row>
    <row r="148" spans="5:15">
      <c r="E148" s="110"/>
      <c r="F148" s="128"/>
      <c r="G148" s="96"/>
      <c r="H148" s="150" t="s">
        <v>334</v>
      </c>
      <c r="I148" s="123" t="s">
        <v>540</v>
      </c>
      <c r="J148" s="124"/>
      <c r="K148" s="132"/>
      <c r="L148" s="146"/>
      <c r="M148" s="146"/>
      <c r="N148" s="146"/>
      <c r="O148" s="194">
        <f t="shared" si="13"/>
        <v>0</v>
      </c>
    </row>
    <row r="149" spans="5:15">
      <c r="E149" s="110"/>
      <c r="F149" s="128"/>
      <c r="G149" s="111" t="s">
        <v>237</v>
      </c>
      <c r="H149" s="95" t="s">
        <v>256</v>
      </c>
      <c r="I149" s="95"/>
      <c r="J149" s="107"/>
      <c r="K149" s="127"/>
      <c r="L149" s="113"/>
      <c r="M149" s="113"/>
      <c r="N149" s="113"/>
      <c r="O149" s="109">
        <f t="shared" si="13"/>
        <v>0</v>
      </c>
    </row>
    <row r="150" spans="5:15">
      <c r="E150" s="110"/>
      <c r="F150" s="128"/>
      <c r="G150" s="111" t="s">
        <v>238</v>
      </c>
      <c r="H150" s="95" t="s">
        <v>239</v>
      </c>
      <c r="I150" s="95"/>
      <c r="J150" s="107"/>
      <c r="K150" s="127"/>
      <c r="L150" s="113"/>
      <c r="M150" s="113"/>
      <c r="N150" s="113"/>
      <c r="O150" s="109">
        <f t="shared" si="13"/>
        <v>0</v>
      </c>
    </row>
    <row r="151" spans="5:15">
      <c r="E151" s="110"/>
      <c r="F151" s="128"/>
      <c r="G151" s="111" t="s">
        <v>257</v>
      </c>
      <c r="H151" s="95" t="s">
        <v>258</v>
      </c>
      <c r="I151" s="95"/>
      <c r="J151" s="107"/>
      <c r="K151" s="127"/>
      <c r="L151" s="113"/>
      <c r="M151" s="113"/>
      <c r="N151" s="113"/>
      <c r="O151" s="109">
        <f t="shared" si="13"/>
        <v>0</v>
      </c>
    </row>
    <row r="152" spans="5:15">
      <c r="E152" s="110"/>
      <c r="F152" s="128"/>
      <c r="G152" s="111" t="s">
        <v>259</v>
      </c>
      <c r="H152" s="95" t="s">
        <v>260</v>
      </c>
      <c r="I152" s="95"/>
      <c r="J152" s="107"/>
      <c r="K152" s="127"/>
      <c r="L152" s="113"/>
      <c r="M152" s="113"/>
      <c r="N152" s="113"/>
      <c r="O152" s="109">
        <f t="shared" si="13"/>
        <v>0</v>
      </c>
    </row>
    <row r="153" spans="5:15" hidden="1">
      <c r="E153" s="110"/>
      <c r="F153" s="128"/>
      <c r="G153" s="111"/>
      <c r="H153" s="95"/>
      <c r="I153" s="95"/>
      <c r="J153" s="107"/>
      <c r="K153" s="127"/>
      <c r="L153" s="113"/>
      <c r="M153" s="113"/>
      <c r="N153" s="113"/>
      <c r="O153" s="109"/>
    </row>
    <row r="154" spans="5:15">
      <c r="E154" s="110"/>
      <c r="F154" s="128"/>
      <c r="G154" s="484" t="s">
        <v>590</v>
      </c>
      <c r="H154" s="485" t="s">
        <v>335</v>
      </c>
      <c r="I154" s="95"/>
      <c r="J154" s="107"/>
      <c r="K154" s="127"/>
      <c r="L154" s="113"/>
      <c r="M154" s="113"/>
      <c r="N154" s="113"/>
      <c r="O154" s="109">
        <f t="shared" si="13"/>
        <v>0</v>
      </c>
    </row>
    <row r="155" spans="5:15">
      <c r="E155" s="110"/>
      <c r="F155" s="128"/>
      <c r="G155" s="486" t="s">
        <v>591</v>
      </c>
      <c r="H155" s="487" t="s">
        <v>339</v>
      </c>
      <c r="I155" s="95"/>
      <c r="J155" s="107"/>
      <c r="K155" s="127"/>
      <c r="L155" s="113"/>
      <c r="M155" s="113"/>
      <c r="N155" s="113"/>
      <c r="O155" s="109">
        <f t="shared" si="13"/>
        <v>0</v>
      </c>
    </row>
    <row r="156" spans="5:15">
      <c r="E156" s="110"/>
      <c r="F156" s="128"/>
      <c r="G156" s="486" t="s">
        <v>338</v>
      </c>
      <c r="H156" s="487" t="s">
        <v>361</v>
      </c>
      <c r="I156" s="95"/>
      <c r="J156" s="107"/>
      <c r="K156" s="127"/>
      <c r="L156" s="113"/>
      <c r="M156" s="113"/>
      <c r="N156" s="113"/>
      <c r="O156" s="109">
        <f t="shared" si="13"/>
        <v>0</v>
      </c>
    </row>
    <row r="157" spans="5:15">
      <c r="E157" s="110"/>
      <c r="F157" s="128"/>
      <c r="G157" s="486" t="s">
        <v>340</v>
      </c>
      <c r="H157" s="487" t="s">
        <v>593</v>
      </c>
      <c r="I157" s="465"/>
      <c r="J157" s="107"/>
      <c r="K157" s="127"/>
      <c r="L157" s="113"/>
      <c r="M157" s="113"/>
      <c r="N157" s="113"/>
      <c r="O157" s="109">
        <f>SUM(L157:N157)</f>
        <v>0</v>
      </c>
    </row>
    <row r="158" spans="5:15">
      <c r="E158" s="110"/>
      <c r="F158" s="128"/>
      <c r="G158" s="484" t="s">
        <v>336</v>
      </c>
      <c r="H158" s="500" t="s">
        <v>601</v>
      </c>
      <c r="I158" s="501"/>
      <c r="J158" s="502"/>
      <c r="K158" s="127"/>
      <c r="L158" s="113"/>
      <c r="M158" s="113"/>
      <c r="N158" s="113"/>
      <c r="O158" s="109">
        <f t="shared" si="13"/>
        <v>0</v>
      </c>
    </row>
    <row r="159" spans="5:15">
      <c r="E159" s="110"/>
      <c r="F159" s="128"/>
      <c r="G159" s="555" t="s">
        <v>592</v>
      </c>
      <c r="H159" s="556" t="s">
        <v>616</v>
      </c>
      <c r="I159" s="557"/>
      <c r="J159" s="558"/>
      <c r="K159" s="112"/>
      <c r="L159" s="469"/>
      <c r="M159" s="469"/>
      <c r="N159" s="469"/>
      <c r="O159" s="109">
        <f t="shared" si="13"/>
        <v>0</v>
      </c>
    </row>
    <row r="160" spans="5:15">
      <c r="E160" s="110"/>
      <c r="F160" s="128"/>
      <c r="G160" s="635" t="s">
        <v>602</v>
      </c>
      <c r="H160" s="503" t="s">
        <v>186</v>
      </c>
      <c r="I160" s="117"/>
      <c r="J160" s="120"/>
      <c r="K160" s="119"/>
      <c r="L160" s="120"/>
      <c r="M160" s="120"/>
      <c r="N160" s="120"/>
      <c r="O160" s="129">
        <f t="shared" ref="O160:O162" si="27">SUM(L160:N160)</f>
        <v>0</v>
      </c>
    </row>
    <row r="161" spans="4:21">
      <c r="E161" s="110"/>
      <c r="F161" s="128"/>
      <c r="G161" s="636"/>
      <c r="H161" s="504" t="s">
        <v>186</v>
      </c>
      <c r="I161" s="151"/>
      <c r="J161" s="146"/>
      <c r="K161" s="132"/>
      <c r="L161" s="146"/>
      <c r="M161" s="146"/>
      <c r="N161" s="146"/>
      <c r="O161" s="194">
        <f t="shared" si="27"/>
        <v>0</v>
      </c>
    </row>
    <row r="162" spans="4:21">
      <c r="E162" s="110"/>
      <c r="F162" s="128"/>
      <c r="G162" s="637"/>
      <c r="H162" s="505" t="s">
        <v>186</v>
      </c>
      <c r="I162" s="123"/>
      <c r="J162" s="126"/>
      <c r="K162" s="125"/>
      <c r="L162" s="126"/>
      <c r="M162" s="126"/>
      <c r="N162" s="126"/>
      <c r="O162" s="196">
        <f t="shared" si="27"/>
        <v>0</v>
      </c>
    </row>
    <row r="163" spans="4:21">
      <c r="E163" s="110"/>
      <c r="F163" s="128"/>
      <c r="G163" s="484" t="s">
        <v>627</v>
      </c>
      <c r="H163" s="477" t="s">
        <v>541</v>
      </c>
      <c r="I163" s="95"/>
      <c r="J163" s="107"/>
      <c r="K163" s="127"/>
      <c r="L163" s="113"/>
      <c r="M163" s="113"/>
      <c r="N163" s="113"/>
      <c r="O163" s="200">
        <f>SUM(L163:N163)</f>
        <v>0</v>
      </c>
    </row>
    <row r="164" spans="4:21" ht="13.5" customHeight="1">
      <c r="E164" s="110"/>
      <c r="F164" s="246" t="s">
        <v>165</v>
      </c>
      <c r="G164" s="622" t="s">
        <v>386</v>
      </c>
      <c r="H164" s="622"/>
      <c r="I164" s="622"/>
      <c r="J164" s="623"/>
      <c r="K164" s="127"/>
      <c r="L164" s="109">
        <f>SUM(L$165:L$166)</f>
        <v>0</v>
      </c>
      <c r="M164" s="109">
        <f t="shared" ref="M164:N164" si="28">SUM(M$165:M$166)</f>
        <v>0</v>
      </c>
      <c r="N164" s="109">
        <f t="shared" si="28"/>
        <v>0</v>
      </c>
      <c r="O164" s="200">
        <f>SUM(L164:N164)</f>
        <v>0</v>
      </c>
    </row>
    <row r="165" spans="4:21" ht="24.75" customHeight="1">
      <c r="E165" s="110"/>
      <c r="F165" s="323"/>
      <c r="G165" s="116" t="s">
        <v>328</v>
      </c>
      <c r="H165" s="627" t="s">
        <v>387</v>
      </c>
      <c r="I165" s="627"/>
      <c r="J165" s="628"/>
      <c r="K165" s="119"/>
      <c r="L165" s="120"/>
      <c r="M165" s="120"/>
      <c r="N165" s="120"/>
      <c r="O165" s="129">
        <f>SUM(L165:N165)</f>
        <v>0</v>
      </c>
    </row>
    <row r="166" spans="4:21" ht="24.75" customHeight="1">
      <c r="E166" s="110"/>
      <c r="F166" s="324"/>
      <c r="G166" s="121" t="s">
        <v>391</v>
      </c>
      <c r="H166" s="629" t="s">
        <v>388</v>
      </c>
      <c r="I166" s="629"/>
      <c r="J166" s="630"/>
      <c r="K166" s="108"/>
      <c r="L166" s="250"/>
      <c r="M166" s="250"/>
      <c r="N166" s="250"/>
      <c r="O166" s="325">
        <f>SUM(L166:N166)</f>
        <v>0</v>
      </c>
    </row>
    <row r="167" spans="4:21">
      <c r="E167" s="153" t="s">
        <v>280</v>
      </c>
      <c r="F167" s="95" t="s">
        <v>261</v>
      </c>
      <c r="G167" s="95"/>
      <c r="H167" s="95"/>
      <c r="I167" s="95"/>
      <c r="J167" s="201"/>
      <c r="K167" s="127"/>
      <c r="L167" s="113"/>
      <c r="M167" s="113"/>
      <c r="N167" s="113"/>
      <c r="O167" s="109">
        <f t="shared" si="13"/>
        <v>0</v>
      </c>
    </row>
    <row r="168" spans="4:21" ht="24" customHeight="1">
      <c r="E168" s="153" t="s">
        <v>281</v>
      </c>
      <c r="F168" s="619" t="s">
        <v>548</v>
      </c>
      <c r="G168" s="620"/>
      <c r="H168" s="620"/>
      <c r="I168" s="620"/>
      <c r="J168" s="621"/>
      <c r="K168" s="127"/>
      <c r="L168" s="113"/>
      <c r="M168" s="113"/>
      <c r="N168" s="113"/>
      <c r="O168" s="109">
        <f t="shared" si="13"/>
        <v>0</v>
      </c>
      <c r="Q168" s="412"/>
      <c r="R168" s="139"/>
      <c r="S168" s="139"/>
      <c r="T168" s="139"/>
      <c r="U168" s="139"/>
    </row>
    <row r="169" spans="4:21">
      <c r="E169" s="153" t="s">
        <v>282</v>
      </c>
      <c r="F169" s="95" t="s">
        <v>272</v>
      </c>
      <c r="G169" s="95"/>
      <c r="H169" s="95"/>
      <c r="I169" s="95"/>
      <c r="J169" s="107"/>
      <c r="K169" s="127"/>
      <c r="L169" s="113"/>
      <c r="M169" s="113"/>
      <c r="N169" s="113"/>
      <c r="O169" s="109">
        <f t="shared" si="13"/>
        <v>0</v>
      </c>
    </row>
    <row r="170" spans="4:21">
      <c r="E170" s="153" t="s">
        <v>341</v>
      </c>
      <c r="F170" s="95" t="s">
        <v>279</v>
      </c>
      <c r="G170" s="95"/>
      <c r="H170" s="95"/>
      <c r="I170" s="95"/>
      <c r="J170" s="107"/>
      <c r="K170" s="127"/>
      <c r="L170" s="180">
        <f>L8+L25+SUM(L167:L169)</f>
        <v>0</v>
      </c>
      <c r="M170" s="180">
        <f>M8+M25+SUM(M167:M169)</f>
        <v>0</v>
      </c>
      <c r="N170" s="180">
        <f>N8+N25+SUM(N167:N169)</f>
        <v>0</v>
      </c>
      <c r="O170" s="109">
        <f>SUM(L170:N170)</f>
        <v>0</v>
      </c>
    </row>
    <row r="171" spans="4:21">
      <c r="K171" s="165"/>
    </row>
    <row r="173" spans="4:21">
      <c r="E173" s="166"/>
    </row>
    <row r="174" spans="4:21">
      <c r="E174" s="166"/>
      <c r="F174" s="139"/>
      <c r="G174" s="139"/>
      <c r="H174" s="56"/>
      <c r="I174" s="167"/>
      <c r="J174" s="168"/>
      <c r="L174" s="177"/>
      <c r="M174" s="177"/>
      <c r="N174" s="177"/>
      <c r="O174" s="177"/>
    </row>
    <row r="175" spans="4:21">
      <c r="D175" s="60"/>
      <c r="E175" s="169"/>
      <c r="F175" s="139"/>
      <c r="G175" s="139"/>
      <c r="H175" s="60"/>
      <c r="J175" s="49"/>
      <c r="L175"/>
      <c r="M175"/>
      <c r="N175"/>
      <c r="O175"/>
    </row>
    <row r="176" spans="4:21">
      <c r="D176" s="170"/>
      <c r="E176" s="169"/>
      <c r="F176" s="139"/>
      <c r="G176" s="139"/>
      <c r="H176" s="206"/>
      <c r="J176" s="49"/>
      <c r="L176"/>
      <c r="M176"/>
      <c r="N176"/>
      <c r="O176"/>
    </row>
    <row r="177" spans="12:15">
      <c r="L177"/>
      <c r="M177"/>
      <c r="N177"/>
      <c r="O177"/>
    </row>
  </sheetData>
  <sheetProtection algorithmName="SHA-512" hashValue="pUpZRss39Lr4bFY6LDGQ2juSrZJay3MU6J+DcEWRkhOSkNbaHBn2ir6w2a4XcsS2XqmBHKCTfGh7r2FQRAW7Bw==" saltValue="qIX3QJBK3BN8WR2U+BP3jQ==" spinCount="100000" sheet="1" objects="1" scenarios="1"/>
  <mergeCells count="12">
    <mergeCell ref="F168:J168"/>
    <mergeCell ref="G164:J164"/>
    <mergeCell ref="O6:O7"/>
    <mergeCell ref="M6:M7"/>
    <mergeCell ref="N6:N7"/>
    <mergeCell ref="L6:L7"/>
    <mergeCell ref="H165:J165"/>
    <mergeCell ref="H166:J166"/>
    <mergeCell ref="H82:H84"/>
    <mergeCell ref="H105:H107"/>
    <mergeCell ref="G117:G119"/>
    <mergeCell ref="G160:G162"/>
  </mergeCells>
  <phoneticPr fontId="3"/>
  <dataValidations count="5">
    <dataValidation type="whole" allowBlank="1" showInputMessage="1" showErrorMessage="1" sqref="L170:N170 L168:O169 L123:N127 L136:O141 L86:O87 L143:O162 L55:O57 L61:O71 O73:O84 L89:O96 L98:O120 L11:N15 L21:N21 O17:O24 L17:N18 L23:N24 L129:O134 L9:N9 L74:N84 O122:O127 L29:O53" xr:uid="{00000000-0002-0000-0400-000000000000}">
      <formula1>0</formula1>
      <formula2>9999999999</formula2>
    </dataValidation>
    <dataValidation type="whole" allowBlank="1" showInputMessage="1" showErrorMessage="1" sqref="O167 L163:N163 L165:N167" xr:uid="{00000000-0002-0000-0400-000001000000}">
      <formula1>-9999999999</formula1>
      <formula2>9999999999</formula2>
    </dataValidation>
    <dataValidation type="whole" allowBlank="1" showErrorMessage="1" sqref="O72" xr:uid="{00000000-0002-0000-0400-000002000000}">
      <formula1>0</formula1>
      <formula2>9999999999</formula2>
    </dataValidation>
    <dataValidation type="list" allowBlank="1" showInputMessage="1" showErrorMessage="1" promptTitle="安全費についての調査" prompt="リストから選択してください。_x000a_" sqref="L59:O59" xr:uid="{00000000-0002-0000-0400-000003000000}">
      <formula1>$A$59:$A$62</formula1>
    </dataValidation>
    <dataValidation type="whole" allowBlank="1" showErrorMessage="1" promptTitle="注意" prompt="国土交通省（港湾・航空）発注工事のみ金額を入力して下さい。_x000a_上記以外は、０を入力して下さい。" sqref="N72" xr:uid="{00000000-0002-0000-0400-000004000000}">
      <formula1>0</formula1>
      <formula2>9999999999</formula2>
    </dataValidation>
  </dataValidations>
  <pageMargins left="0.75" right="0.75" top="0.79" bottom="0.56000000000000005" header="0.51200000000000001" footer="0.51200000000000001"/>
  <pageSetup paperSize="8" scale="58" orientation="portrait"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3"/>
  <sheetViews>
    <sheetView workbookViewId="0"/>
  </sheetViews>
  <sheetFormatPr defaultRowHeight="13.5"/>
  <cols>
    <col min="1" max="1" width="13.75" bestFit="1" customWidth="1"/>
    <col min="2" max="2" width="13" bestFit="1" customWidth="1"/>
  </cols>
  <sheetData>
    <row r="1" spans="1:2">
      <c r="A1" s="209" t="s">
        <v>362</v>
      </c>
      <c r="B1" s="209" t="s">
        <v>284</v>
      </c>
    </row>
    <row r="2" spans="1:2">
      <c r="A2" s="209" t="s">
        <v>283</v>
      </c>
      <c r="B2" s="209" t="str">
        <f>IF(工事情報!G3="","",工事情報!G3)</f>
        <v/>
      </c>
    </row>
    <row r="3" spans="1:2">
      <c r="A3" s="209" t="s">
        <v>363</v>
      </c>
      <c r="B3" s="322">
        <v>2011</v>
      </c>
    </row>
  </sheetData>
  <phoneticPr fontId="3"/>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5"/>
  <sheetViews>
    <sheetView workbookViewId="0">
      <selection sqref="A1:A4"/>
    </sheetView>
  </sheetViews>
  <sheetFormatPr defaultRowHeight="13.5"/>
  <cols>
    <col min="2" max="2" width="11.375" bestFit="1" customWidth="1"/>
    <col min="3" max="3" width="16.25" bestFit="1" customWidth="1"/>
    <col min="4" max="4" width="17.125" bestFit="1" customWidth="1"/>
    <col min="5" max="5" width="9.75" bestFit="1" customWidth="1"/>
    <col min="6" max="7" width="0" hidden="1" customWidth="1"/>
    <col min="9" max="9" width="16.25" customWidth="1"/>
    <col min="10" max="16" width="0" hidden="1" customWidth="1"/>
    <col min="19" max="23" width="0" hidden="1" customWidth="1"/>
  </cols>
  <sheetData>
    <row r="1" spans="1:23" s="3" customFormat="1" ht="13.5" customHeight="1">
      <c r="A1" s="638" t="s">
        <v>552</v>
      </c>
      <c r="B1" s="638" t="s">
        <v>553</v>
      </c>
      <c r="C1" s="639" t="s">
        <v>554</v>
      </c>
      <c r="D1" s="639" t="s">
        <v>555</v>
      </c>
      <c r="E1" s="640" t="s">
        <v>556</v>
      </c>
      <c r="F1" s="638" t="s">
        <v>557</v>
      </c>
      <c r="G1" s="645" t="s">
        <v>558</v>
      </c>
      <c r="H1" s="647" t="s">
        <v>559</v>
      </c>
      <c r="I1" s="638" t="s">
        <v>560</v>
      </c>
      <c r="J1" s="649" t="s">
        <v>561</v>
      </c>
      <c r="K1" s="649"/>
      <c r="L1" s="650" t="s">
        <v>562</v>
      </c>
      <c r="M1" s="644"/>
      <c r="N1" s="644"/>
      <c r="O1" s="644"/>
      <c r="P1" s="644"/>
      <c r="Q1" s="641" t="s">
        <v>563</v>
      </c>
      <c r="R1" s="641"/>
      <c r="S1" s="651" t="s">
        <v>564</v>
      </c>
      <c r="T1" s="651" t="s">
        <v>565</v>
      </c>
      <c r="U1" s="651" t="s">
        <v>566</v>
      </c>
      <c r="V1" s="653" t="s">
        <v>567</v>
      </c>
      <c r="W1" s="653" t="s">
        <v>568</v>
      </c>
    </row>
    <row r="2" spans="1:23" s="3" customFormat="1" ht="13.5" customHeight="1">
      <c r="A2" s="638"/>
      <c r="B2" s="638"/>
      <c r="C2" s="639"/>
      <c r="D2" s="639"/>
      <c r="E2" s="639"/>
      <c r="F2" s="638"/>
      <c r="G2" s="646"/>
      <c r="H2" s="648"/>
      <c r="I2" s="638"/>
      <c r="J2" s="649"/>
      <c r="K2" s="649"/>
      <c r="L2" s="644"/>
      <c r="M2" s="644"/>
      <c r="N2" s="644"/>
      <c r="O2" s="644"/>
      <c r="P2" s="644"/>
      <c r="Q2" s="641"/>
      <c r="R2" s="641"/>
      <c r="S2" s="652"/>
      <c r="T2" s="652"/>
      <c r="U2" s="652"/>
      <c r="V2" s="654"/>
      <c r="W2" s="654"/>
    </row>
    <row r="3" spans="1:23" s="3" customFormat="1" ht="13.5" customHeight="1">
      <c r="A3" s="638"/>
      <c r="B3" s="638"/>
      <c r="C3" s="639"/>
      <c r="D3" s="639"/>
      <c r="E3" s="639"/>
      <c r="F3" s="638"/>
      <c r="G3" s="646"/>
      <c r="H3" s="648"/>
      <c r="I3" s="638"/>
      <c r="J3" s="649" t="s">
        <v>569</v>
      </c>
      <c r="K3" s="649" t="s">
        <v>570</v>
      </c>
      <c r="L3" s="650" t="s">
        <v>555</v>
      </c>
      <c r="M3" s="642" t="s">
        <v>571</v>
      </c>
      <c r="N3" s="642" t="s">
        <v>572</v>
      </c>
      <c r="O3" s="642" t="s">
        <v>573</v>
      </c>
      <c r="P3" s="643" t="s">
        <v>574</v>
      </c>
      <c r="Q3" s="641" t="s">
        <v>575</v>
      </c>
      <c r="R3" s="641" t="s">
        <v>574</v>
      </c>
      <c r="S3" s="652"/>
      <c r="T3" s="652"/>
      <c r="U3" s="652"/>
      <c r="V3" s="654"/>
      <c r="W3" s="654"/>
    </row>
    <row r="4" spans="1:23" s="3" customFormat="1">
      <c r="A4" s="638"/>
      <c r="B4" s="638"/>
      <c r="C4" s="639"/>
      <c r="D4" s="639"/>
      <c r="E4" s="639"/>
      <c r="F4" s="638"/>
      <c r="G4" s="646"/>
      <c r="H4" s="648"/>
      <c r="I4" s="638"/>
      <c r="J4" s="649"/>
      <c r="K4" s="649"/>
      <c r="L4" s="650"/>
      <c r="M4" s="642"/>
      <c r="N4" s="642"/>
      <c r="O4" s="642"/>
      <c r="P4" s="644"/>
      <c r="Q4" s="641"/>
      <c r="R4" s="641"/>
      <c r="S4" s="652"/>
      <c r="T4" s="652"/>
      <c r="U4" s="652"/>
      <c r="V4" s="654"/>
      <c r="W4" s="654"/>
    </row>
    <row r="5" spans="1:23" s="20" customFormat="1" ht="12">
      <c r="A5" s="20" t="str">
        <f>工事情報!G3&amp;MID(TEXT(E5,"ggge"),3,2)</f>
        <v>2年</v>
      </c>
      <c r="B5" s="166" t="s">
        <v>576</v>
      </c>
      <c r="C5" s="459" t="str">
        <f>工事情報!$G$5</f>
        <v>3：国土交通省(航空)</v>
      </c>
      <c r="D5" s="166">
        <f>工事情報!$G$6</f>
        <v>0</v>
      </c>
      <c r="E5" s="460" t="str">
        <f>開始画面!B1</f>
        <v>令和2年度</v>
      </c>
      <c r="F5" s="461"/>
      <c r="G5" s="461"/>
      <c r="H5" s="462">
        <f>工事情報!G9/1000</f>
        <v>0</v>
      </c>
      <c r="I5" s="461">
        <f>工事情報!$G$4</f>
        <v>0</v>
      </c>
      <c r="L5" s="18"/>
      <c r="M5" s="18"/>
      <c r="N5" s="18"/>
      <c r="Q5" s="20">
        <f>工事情報!G8</f>
        <v>0</v>
      </c>
      <c r="R5" s="20">
        <f>一般事項!G5</f>
        <v>0</v>
      </c>
    </row>
  </sheetData>
  <mergeCells count="26">
    <mergeCell ref="S1:S4"/>
    <mergeCell ref="T1:T4"/>
    <mergeCell ref="U1:U4"/>
    <mergeCell ref="V1:V4"/>
    <mergeCell ref="W1:W4"/>
    <mergeCell ref="G1:G4"/>
    <mergeCell ref="H1:H4"/>
    <mergeCell ref="I1:I4"/>
    <mergeCell ref="J1:K2"/>
    <mergeCell ref="L1:P2"/>
    <mergeCell ref="J3:J4"/>
    <mergeCell ref="K3:K4"/>
    <mergeCell ref="L3:L4"/>
    <mergeCell ref="M3:M4"/>
    <mergeCell ref="N3:N4"/>
    <mergeCell ref="Q1:R2"/>
    <mergeCell ref="O3:O4"/>
    <mergeCell ref="P3:P4"/>
    <mergeCell ref="Q3:Q4"/>
    <mergeCell ref="R3:R4"/>
    <mergeCell ref="F1:F4"/>
    <mergeCell ref="A1:A4"/>
    <mergeCell ref="B1:B4"/>
    <mergeCell ref="C1:C4"/>
    <mergeCell ref="D1:D4"/>
    <mergeCell ref="E1:E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開始画面</vt:lpstr>
      <vt:lpstr>工事情報</vt:lpstr>
      <vt:lpstr>一般事項</vt:lpstr>
      <vt:lpstr>受注１</vt:lpstr>
      <vt:lpstr>受注２</vt:lpstr>
      <vt:lpstr>KKS</vt:lpstr>
      <vt:lpstr>基礎データ</vt:lpstr>
      <vt:lpstr>一般事項!Print_Area</vt:lpstr>
      <vt:lpstr>工事情報!Print_Area</vt:lpstr>
      <vt:lpstr>受注１!Print_Area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M.Shimojima</cp:lastModifiedBy>
  <cp:lastPrinted>2011-09-26T10:22:27Z</cp:lastPrinted>
  <dcterms:created xsi:type="dcterms:W3CDTF">2000-07-04T11:46:32Z</dcterms:created>
  <dcterms:modified xsi:type="dcterms:W3CDTF">2020-12-07T08:00:43Z</dcterms:modified>
</cp:coreProperties>
</file>